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<sst xmlns="http://schemas.openxmlformats.org/spreadsheetml/2006/main" count="117" uniqueCount="105">
  <si>
    <t xml:space="preserve">Component, wt. %</t>
  </si>
  <si>
    <t xml:space="preserve">SAL_50/172.9</t>
  </si>
  <si>
    <t xml:space="preserve">SAL_50/174.0</t>
  </si>
  <si>
    <t xml:space="preserve">SAL_50/174.5</t>
  </si>
  <si>
    <t xml:space="preserve">SAL_50/175.0</t>
  </si>
  <si>
    <t xml:space="preserve">SAL_50/176.1</t>
  </si>
  <si>
    <t xml:space="preserve">SAL_50/177.0</t>
  </si>
  <si>
    <t xml:space="preserve">SAL_50/177.8</t>
  </si>
  <si>
    <t xml:space="preserve">SAL_50/179.0_1</t>
  </si>
  <si>
    <t xml:space="preserve">SAL_50/179.0_2</t>
  </si>
  <si>
    <t xml:space="preserve">SAL_50/179.7</t>
  </si>
  <si>
    <t xml:space="preserve">SAL_50/180.5</t>
  </si>
  <si>
    <t xml:space="preserve">SAL_50/183.0</t>
  </si>
  <si>
    <t xml:space="preserve">SAL_50/184.0</t>
  </si>
  <si>
    <t xml:space="preserve">SAL_50/184.6</t>
  </si>
  <si>
    <t xml:space="preserve">SAL_50/186.0_1</t>
  </si>
  <si>
    <t xml:space="preserve">SAL_50/186.0_2</t>
  </si>
  <si>
    <t xml:space="preserve">SAL_50/186.2</t>
  </si>
  <si>
    <t xml:space="preserve">SAL_50/187.6</t>
  </si>
  <si>
    <t xml:space="preserve">SAL_50/189.1</t>
  </si>
  <si>
    <t xml:space="preserve">SAL_50/190.0</t>
  </si>
  <si>
    <t xml:space="preserve">SAL_50/190.6</t>
  </si>
  <si>
    <t xml:space="preserve">SAL_50/229.5</t>
  </si>
  <si>
    <t xml:space="preserve">SAL_50/249.8</t>
  </si>
  <si>
    <r>
      <rPr>
        <sz val="12"/>
        <rFont val="Times New Roman"/>
        <family val="1"/>
        <charset val="1"/>
      </rPr>
      <t xml:space="preserve">SiO</t>
    </r>
    <r>
      <rPr>
        <vertAlign val="subscript"/>
        <sz val="12"/>
        <rFont val="Times New Roman"/>
        <family val="1"/>
        <charset val="1"/>
      </rPr>
      <t xml:space="preserve">2</t>
    </r>
  </si>
  <si>
    <r>
      <rPr>
        <sz val="12"/>
        <rFont val="Times New Roman"/>
        <family val="1"/>
        <charset val="204"/>
      </rPr>
      <t xml:space="preserve">TiO</t>
    </r>
    <r>
      <rPr>
        <vertAlign val="subscript"/>
        <sz val="12"/>
        <rFont val="Times New Roman"/>
        <family val="1"/>
        <charset val="204"/>
      </rPr>
      <t xml:space="preserve">2</t>
    </r>
  </si>
  <si>
    <t xml:space="preserve">b.d.l.</t>
  </si>
  <si>
    <r>
      <rPr>
        <sz val="12"/>
        <rFont val="Times New Roman"/>
        <family val="1"/>
        <charset val="1"/>
      </rPr>
      <t xml:space="preserve">Al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  <r>
      <rPr>
        <vertAlign val="subscript"/>
        <sz val="12"/>
        <rFont val="Times New Roman"/>
        <family val="1"/>
        <charset val="1"/>
      </rPr>
      <t xml:space="preserve">3</t>
    </r>
  </si>
  <si>
    <r>
      <rPr>
        <sz val="12"/>
        <rFont val="Times New Roman"/>
        <family val="1"/>
        <charset val="1"/>
      </rPr>
      <t xml:space="preserve">Fe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  <r>
      <rPr>
        <vertAlign val="subscript"/>
        <sz val="12"/>
        <rFont val="Times New Roman"/>
        <family val="1"/>
        <charset val="1"/>
      </rPr>
      <t xml:space="preserve">3</t>
    </r>
  </si>
  <si>
    <t xml:space="preserve">FeO</t>
  </si>
  <si>
    <t xml:space="preserve">MnO</t>
  </si>
  <si>
    <t xml:space="preserve">MgO</t>
  </si>
  <si>
    <t xml:space="preserve">CaO</t>
  </si>
  <si>
    <r>
      <rPr>
        <sz val="12"/>
        <rFont val="Times New Roman"/>
        <family val="1"/>
        <charset val="1"/>
      </rPr>
      <t xml:space="preserve">Na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</si>
  <si>
    <r>
      <rPr>
        <sz val="12"/>
        <rFont val="Times New Roman"/>
        <family val="1"/>
        <charset val="1"/>
      </rPr>
      <t xml:space="preserve">K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</si>
  <si>
    <r>
      <rPr>
        <sz val="12"/>
        <rFont val="Times New Roman"/>
        <family val="1"/>
        <charset val="1"/>
      </rPr>
      <t xml:space="preserve">Н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О</t>
    </r>
    <r>
      <rPr>
        <vertAlign val="superscript"/>
        <sz val="12"/>
        <rFont val="Times New Roman"/>
        <family val="1"/>
        <charset val="1"/>
      </rPr>
      <t xml:space="preserve">-</t>
    </r>
  </si>
  <si>
    <r>
      <rPr>
        <sz val="12"/>
        <rFont val="Times New Roman"/>
        <family val="1"/>
        <charset val="1"/>
      </rPr>
      <t xml:space="preserve">Н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О</t>
    </r>
    <r>
      <rPr>
        <vertAlign val="superscript"/>
        <sz val="12"/>
        <rFont val="Times New Roman"/>
        <family val="1"/>
        <charset val="1"/>
      </rPr>
      <t xml:space="preserve">+</t>
    </r>
  </si>
  <si>
    <r>
      <rPr>
        <sz val="12"/>
        <rFont val="Times New Roman"/>
        <family val="1"/>
        <charset val="1"/>
      </rPr>
      <t xml:space="preserve">P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  <r>
      <rPr>
        <vertAlign val="subscript"/>
        <sz val="12"/>
        <rFont val="Times New Roman"/>
        <family val="1"/>
        <charset val="1"/>
      </rPr>
      <t xml:space="preserve">5</t>
    </r>
  </si>
  <si>
    <r>
      <rPr>
        <sz val="12"/>
        <rFont val="Times New Roman"/>
        <family val="1"/>
        <charset val="1"/>
      </rPr>
      <t xml:space="preserve">СО</t>
    </r>
    <r>
      <rPr>
        <vertAlign val="subscript"/>
        <sz val="12"/>
        <rFont val="Times New Roman"/>
        <family val="1"/>
        <charset val="1"/>
      </rPr>
      <t xml:space="preserve">2</t>
    </r>
  </si>
  <si>
    <r>
      <rPr>
        <sz val="12"/>
        <rFont val="Times New Roman"/>
        <family val="1"/>
        <charset val="1"/>
      </rPr>
      <t xml:space="preserve">SO</t>
    </r>
    <r>
      <rPr>
        <vertAlign val="subscript"/>
        <sz val="12"/>
        <rFont val="Times New Roman"/>
        <family val="1"/>
        <charset val="1"/>
      </rPr>
      <t xml:space="preserve">3</t>
    </r>
    <r>
      <rPr>
        <sz val="12"/>
        <rFont val="Times New Roman"/>
        <family val="1"/>
        <charset val="1"/>
      </rPr>
      <t xml:space="preserve">*</t>
    </r>
  </si>
  <si>
    <t xml:space="preserve">F</t>
  </si>
  <si>
    <t xml:space="preserve">Cl</t>
  </si>
  <si>
    <t xml:space="preserve">SrO</t>
  </si>
  <si>
    <t xml:space="preserve">ВаО</t>
  </si>
  <si>
    <r>
      <rPr>
        <sz val="12"/>
        <rFont val="Times New Roman"/>
        <family val="1"/>
        <charset val="1"/>
      </rPr>
      <t xml:space="preserve">REE</t>
    </r>
    <r>
      <rPr>
        <vertAlign val="subscript"/>
        <sz val="12"/>
        <rFont val="Times New Roman"/>
        <family val="1"/>
        <charset val="1"/>
      </rPr>
      <t xml:space="preserve">2</t>
    </r>
    <r>
      <rPr>
        <sz val="12"/>
        <rFont val="Times New Roman"/>
        <family val="1"/>
        <charset val="1"/>
      </rPr>
      <t xml:space="preserve">O</t>
    </r>
    <r>
      <rPr>
        <vertAlign val="subscript"/>
        <sz val="12"/>
        <rFont val="Times New Roman"/>
        <family val="1"/>
        <charset val="1"/>
      </rPr>
      <t xml:space="preserve">3</t>
    </r>
  </si>
  <si>
    <t xml:space="preserve">Sum</t>
  </si>
  <si>
    <t xml:space="preserve">FeO*</t>
  </si>
  <si>
    <t xml:space="preserve">Mg#</t>
  </si>
  <si>
    <t xml:space="preserve">MnO/FeO*</t>
  </si>
  <si>
    <t xml:space="preserve">Element, ppm</t>
  </si>
  <si>
    <t xml:space="preserve">Nb</t>
  </si>
  <si>
    <t xml:space="preserve">Ta</t>
  </si>
  <si>
    <t xml:space="preserve">Zr</t>
  </si>
  <si>
    <t xml:space="preserve">Hf</t>
  </si>
  <si>
    <t xml:space="preserve">U</t>
  </si>
  <si>
    <t xml:space="preserve">Th</t>
  </si>
  <si>
    <t xml:space="preserve">Sr</t>
  </si>
  <si>
    <t xml:space="preserve">Ba</t>
  </si>
  <si>
    <t xml:space="preserve">Li</t>
  </si>
  <si>
    <t xml:space="preserve">Rb</t>
  </si>
  <si>
    <t xml:space="preserve">Cs</t>
  </si>
  <si>
    <t xml:space="preserve">Sc</t>
  </si>
  <si>
    <t xml:space="preserve">Y</t>
  </si>
  <si>
    <t xml:space="preserve">La</t>
  </si>
  <si>
    <t xml:space="preserve">Ce</t>
  </si>
  <si>
    <t xml:space="preserve">Pr</t>
  </si>
  <si>
    <t xml:space="preserve">Nd</t>
  </si>
  <si>
    <t xml:space="preserve">Sm</t>
  </si>
  <si>
    <t xml:space="preserve">Eu</t>
  </si>
  <si>
    <t xml:space="preserve">Gd</t>
  </si>
  <si>
    <t xml:space="preserve">Tb</t>
  </si>
  <si>
    <t xml:space="preserve">Dy</t>
  </si>
  <si>
    <t xml:space="preserve">Ho</t>
  </si>
  <si>
    <t xml:space="preserve">Er</t>
  </si>
  <si>
    <t xml:space="preserve">Tm</t>
  </si>
  <si>
    <t xml:space="preserve">Yb</t>
  </si>
  <si>
    <t xml:space="preserve">Lu</t>
  </si>
  <si>
    <t xml:space="preserve">ΣREE</t>
  </si>
  <si>
    <t xml:space="preserve">Ni</t>
  </si>
  <si>
    <t xml:space="preserve">Co</t>
  </si>
  <si>
    <t xml:space="preserve">V</t>
  </si>
  <si>
    <t xml:space="preserve">Cr</t>
  </si>
  <si>
    <t xml:space="preserve">&lt; 0,1</t>
  </si>
  <si>
    <t xml:space="preserve">Cu</t>
  </si>
  <si>
    <t xml:space="preserve">Zn</t>
  </si>
  <si>
    <t xml:space="preserve">Pb</t>
  </si>
  <si>
    <r>
      <rPr>
        <sz val="12"/>
        <rFont val="Times New Roman"/>
        <family val="1"/>
        <charset val="1"/>
      </rPr>
      <t xml:space="preserve">La</t>
    </r>
    <r>
      <rPr>
        <vertAlign val="subscript"/>
        <sz val="12"/>
        <rFont val="Times New Roman"/>
        <family val="1"/>
        <charset val="1"/>
      </rPr>
      <t xml:space="preserve">cn</t>
    </r>
  </si>
  <si>
    <r>
      <rPr>
        <sz val="12"/>
        <rFont val="Times New Roman"/>
        <family val="1"/>
        <charset val="1"/>
      </rPr>
      <t xml:space="preserve">Ce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</si>
  <si>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Pr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</si>
  <si>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Nd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</si>
  <si>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Sm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</si>
  <si>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Eu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</si>
  <si>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Gd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</si>
  <si>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Tb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</si>
  <si>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Dy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</si>
  <si>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Y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</si>
  <si>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Ho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</si>
  <si>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Er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</si>
  <si>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Tm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</si>
  <si>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Yb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</si>
  <si>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Lu</t>
    </r>
    <r>
      <rPr>
        <vertAlign val="subscript"/>
        <sz val="12"/>
        <rFont val="Times New Roman"/>
        <family val="1"/>
        <charset val="204"/>
      </rPr>
      <t xml:space="preserve">cn</t>
    </r>
  </si>
  <si>
    <r>
      <rPr>
        <sz val="12"/>
        <rFont val="Times New Roman"/>
        <family val="1"/>
        <charset val="1"/>
      </rPr>
      <t xml:space="preserve">La</t>
    </r>
    <r>
      <rPr>
        <vertAlign val="subscript"/>
        <sz val="12"/>
        <rFont val="Times New Roman"/>
        <family val="1"/>
        <charset val="1"/>
      </rPr>
      <t xml:space="preserve">cn</t>
    </r>
    <r>
      <rPr>
        <sz val="12"/>
        <rFont val="Times New Roman"/>
        <family val="1"/>
        <charset val="1"/>
      </rPr>
      <t xml:space="preserve">/Yb</t>
    </r>
    <r>
      <rPr>
        <vertAlign val="subscript"/>
        <sz val="12"/>
        <rFont val="Times New Roman"/>
        <family val="1"/>
        <charset val="1"/>
      </rPr>
      <t xml:space="preserve">cn</t>
    </r>
  </si>
  <si>
    <t xml:space="preserve">Ce/Ce*</t>
  </si>
  <si>
    <t xml:space="preserve">Eu/Eu*</t>
  </si>
  <si>
    <t xml:space="preserve">Y/Y*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</si>
</sst>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0.000"/>
    <numFmt numFmtId="167" formatCode="0"/>
    <numFmt numFmtId="168" formatCode="0.0"/>
  </numFmts>
  <fonts count="11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vertAlign val="subscript"/>
      <sz val="12"/>
      <name val="Times New Roman"/>
      <family val="1"/>
      <charset val="1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vertAlign val="superscript"/>
      <sz val="12"/>
      <name val="Times New Roman"/>
      <family val="1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5" customHeight="false" zeroHeight="false" outlineLevelRow="0" outlineLevelCol="0"/>
  <cols>
    <col collapsed="false" customWidth="true" hidden="false" outlineLevel="0" max="1" min="1" style="1" width="13.22"/>
    <col collapsed="false" customWidth="true" hidden="false" outlineLevel="0" max="24" min="2" style="1" width="8.66"/>
    <col collapsed="false" customWidth="false" hidden="false" outlineLevel="0" max="257" min="25" style="1" width="11.52"/>
  </cols>
  <sheetData>
    <row r="1" customFormat="false" ht="27.7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customFormat="false" ht="15" hidden="false" customHeight="false" outlineLevel="0" collapsed="false">
      <c r="A2" s="4" t="s">
        <v>24</v>
      </c>
      <c r="B2" s="5" t="n">
        <v>3.8</v>
      </c>
      <c r="C2" s="5" t="n">
        <v>3.98</v>
      </c>
      <c r="D2" s="5" t="n">
        <v>3.88</v>
      </c>
      <c r="E2" s="5" t="n">
        <v>4.74</v>
      </c>
      <c r="F2" s="5" t="n">
        <v>2.24</v>
      </c>
      <c r="G2" s="5" t="n">
        <v>2.58</v>
      </c>
      <c r="H2" s="5" t="n">
        <v>4.02</v>
      </c>
      <c r="I2" s="5" t="n">
        <v>3.96</v>
      </c>
      <c r="J2" s="5" t="n">
        <v>4.08</v>
      </c>
      <c r="K2" s="5" t="n">
        <v>3.78</v>
      </c>
      <c r="L2" s="5" t="n">
        <v>3.7</v>
      </c>
      <c r="M2" s="5" t="n">
        <v>2.3</v>
      </c>
      <c r="N2" s="5" t="n">
        <v>4.3</v>
      </c>
      <c r="O2" s="5" t="n">
        <v>2.7</v>
      </c>
      <c r="P2" s="5" t="n">
        <v>2.27</v>
      </c>
      <c r="Q2" s="5" t="n">
        <v>1.16</v>
      </c>
      <c r="R2" s="5" t="n">
        <v>1.08</v>
      </c>
      <c r="S2" s="5" t="n">
        <v>2.44</v>
      </c>
      <c r="T2" s="5" t="n">
        <v>2.49</v>
      </c>
      <c r="U2" s="5" t="n">
        <v>2.09</v>
      </c>
      <c r="V2" s="5" t="n">
        <v>5.11</v>
      </c>
      <c r="W2" s="5" t="n">
        <v>12.44</v>
      </c>
      <c r="X2" s="5" t="n">
        <v>7.37</v>
      </c>
    </row>
    <row r="3" customFormat="false" ht="15" hidden="false" customHeight="false" outlineLevel="0" collapsed="false">
      <c r="A3" s="6" t="s">
        <v>25</v>
      </c>
      <c r="B3" s="5" t="n">
        <v>0.08</v>
      </c>
      <c r="C3" s="5" t="n">
        <v>0.04</v>
      </c>
      <c r="D3" s="5" t="n">
        <v>0.01</v>
      </c>
      <c r="E3" s="5" t="n">
        <v>0.07</v>
      </c>
      <c r="F3" s="5" t="n">
        <v>0.13</v>
      </c>
      <c r="G3" s="5" t="s">
        <v>26</v>
      </c>
      <c r="H3" s="5" t="n">
        <v>0.41</v>
      </c>
      <c r="I3" s="5" t="n">
        <v>0.21</v>
      </c>
      <c r="J3" s="5" t="n">
        <v>0.07</v>
      </c>
      <c r="K3" s="5" t="n">
        <v>0.08</v>
      </c>
      <c r="L3" s="5" t="n">
        <v>0.21</v>
      </c>
      <c r="M3" s="5" t="n">
        <v>0.03</v>
      </c>
      <c r="N3" s="5" t="n">
        <v>0.53</v>
      </c>
      <c r="O3" s="5" t="n">
        <v>0.07</v>
      </c>
      <c r="P3" s="5" t="n">
        <v>0.31</v>
      </c>
      <c r="Q3" s="5" t="n">
        <v>0.31</v>
      </c>
      <c r="R3" s="5" t="n">
        <v>0.28</v>
      </c>
      <c r="S3" s="5" t="n">
        <v>0.39</v>
      </c>
      <c r="T3" s="5" t="n">
        <v>0.48</v>
      </c>
      <c r="U3" s="5" t="n">
        <v>0.43</v>
      </c>
      <c r="V3" s="5" t="n">
        <v>0.62</v>
      </c>
      <c r="W3" s="5" t="n">
        <v>0.55</v>
      </c>
      <c r="X3" s="5" t="n">
        <v>0.55</v>
      </c>
    </row>
    <row r="4" customFormat="false" ht="15" hidden="false" customHeight="false" outlineLevel="0" collapsed="false">
      <c r="A4" s="4" t="s">
        <v>27</v>
      </c>
      <c r="B4" s="5" t="n">
        <v>0.21</v>
      </c>
      <c r="C4" s="5" t="n">
        <v>0.08</v>
      </c>
      <c r="D4" s="5" t="n">
        <v>0.25</v>
      </c>
      <c r="E4" s="5" t="n">
        <v>0.7</v>
      </c>
      <c r="F4" s="5" t="s">
        <v>26</v>
      </c>
      <c r="G4" s="5" t="s">
        <v>26</v>
      </c>
      <c r="H4" s="5" t="n">
        <v>0.56</v>
      </c>
      <c r="I4" s="5" t="n">
        <v>0.76</v>
      </c>
      <c r="J4" s="5" t="n">
        <v>0.44</v>
      </c>
      <c r="K4" s="5" t="n">
        <v>0.31</v>
      </c>
      <c r="L4" s="5" t="n">
        <v>0.38</v>
      </c>
      <c r="M4" s="5" t="s">
        <v>26</v>
      </c>
      <c r="N4" s="5" t="n">
        <v>1.67</v>
      </c>
      <c r="O4" s="5" t="n">
        <v>0.21</v>
      </c>
      <c r="P4" s="5" t="n">
        <v>2.19</v>
      </c>
      <c r="Q4" s="5" t="n">
        <v>1.36</v>
      </c>
      <c r="R4" s="5" t="n">
        <v>1.37</v>
      </c>
      <c r="S4" s="5" t="n">
        <v>0.61</v>
      </c>
      <c r="T4" s="5" t="n">
        <v>0.95</v>
      </c>
      <c r="U4" s="5" t="n">
        <v>0.37</v>
      </c>
      <c r="V4" s="5" t="n">
        <v>2.37</v>
      </c>
      <c r="W4" s="5" t="n">
        <v>4.54</v>
      </c>
      <c r="X4" s="5" t="n">
        <v>2.88</v>
      </c>
    </row>
    <row r="5" customFormat="false" ht="15" hidden="false" customHeight="false" outlineLevel="0" collapsed="false">
      <c r="A5" s="4" t="s">
        <v>28</v>
      </c>
      <c r="B5" s="5" t="n">
        <v>2.3</v>
      </c>
      <c r="C5" s="5" t="n">
        <v>5.42</v>
      </c>
      <c r="D5" s="5" t="n">
        <v>4.97</v>
      </c>
      <c r="E5" s="5" t="n">
        <v>5.86</v>
      </c>
      <c r="F5" s="5" t="n">
        <v>1.64</v>
      </c>
      <c r="G5" s="5" t="n">
        <v>7.13</v>
      </c>
      <c r="H5" s="5" t="n">
        <v>9.17</v>
      </c>
      <c r="I5" s="5" t="n">
        <v>10.37</v>
      </c>
      <c r="J5" s="5" t="n">
        <v>7.86</v>
      </c>
      <c r="K5" s="5" t="n">
        <v>6.43</v>
      </c>
      <c r="L5" s="5" t="n">
        <v>12.13</v>
      </c>
      <c r="M5" s="5" t="n">
        <v>7.49</v>
      </c>
      <c r="N5" s="5" t="n">
        <v>15.86</v>
      </c>
      <c r="O5" s="5" t="n">
        <v>5.26</v>
      </c>
      <c r="P5" s="5" t="n">
        <v>5.2</v>
      </c>
      <c r="Q5" s="5" t="n">
        <v>8.22</v>
      </c>
      <c r="R5" s="5" t="n">
        <v>4.79</v>
      </c>
      <c r="S5" s="5" t="n">
        <v>12.42</v>
      </c>
      <c r="T5" s="5" t="n">
        <v>13.72</v>
      </c>
      <c r="U5" s="5" t="n">
        <v>15.41</v>
      </c>
      <c r="V5" s="5" t="n">
        <v>5.92</v>
      </c>
      <c r="W5" s="5" t="n">
        <v>5.42</v>
      </c>
      <c r="X5" s="5" t="n">
        <v>12.73</v>
      </c>
    </row>
    <row r="6" customFormat="false" ht="15" hidden="false" customHeight="false" outlineLevel="0" collapsed="false">
      <c r="A6" s="4" t="s">
        <v>29</v>
      </c>
      <c r="B6" s="5" t="n">
        <v>10.5</v>
      </c>
      <c r="C6" s="5" t="n">
        <v>10.18</v>
      </c>
      <c r="D6" s="5" t="n">
        <v>18.97</v>
      </c>
      <c r="E6" s="5" t="n">
        <v>10.12</v>
      </c>
      <c r="F6" s="5" t="n">
        <v>17.47</v>
      </c>
      <c r="G6" s="5" t="n">
        <v>14.99</v>
      </c>
      <c r="H6" s="5" t="n">
        <v>11.74</v>
      </c>
      <c r="I6" s="5" t="n">
        <v>9.86</v>
      </c>
      <c r="J6" s="5" t="n">
        <v>16.49</v>
      </c>
      <c r="K6" s="5" t="n">
        <v>21.37</v>
      </c>
      <c r="L6" s="5" t="n">
        <v>10.93</v>
      </c>
      <c r="M6" s="5" t="n">
        <v>9.29</v>
      </c>
      <c r="N6" s="5" t="n">
        <v>14.33</v>
      </c>
      <c r="O6" s="5" t="n">
        <v>14.07</v>
      </c>
      <c r="P6" s="5" t="n">
        <v>14.69</v>
      </c>
      <c r="Q6" s="5" t="n">
        <v>13.61</v>
      </c>
      <c r="R6" s="5" t="n">
        <v>9.34</v>
      </c>
      <c r="S6" s="5" t="n">
        <v>12.28</v>
      </c>
      <c r="T6" s="5" t="n">
        <v>12.76</v>
      </c>
      <c r="U6" s="5" t="n">
        <v>11.68</v>
      </c>
      <c r="V6" s="5" t="n">
        <v>9.18</v>
      </c>
      <c r="W6" s="5" t="n">
        <v>6.4</v>
      </c>
      <c r="X6" s="5" t="n">
        <v>6.39</v>
      </c>
    </row>
    <row r="7" customFormat="false" ht="15" hidden="false" customHeight="false" outlineLevel="0" collapsed="false">
      <c r="A7" s="4" t="s">
        <v>30</v>
      </c>
      <c r="B7" s="5" t="n">
        <v>0.99</v>
      </c>
      <c r="C7" s="5" t="n">
        <v>0.92</v>
      </c>
      <c r="D7" s="5" t="n">
        <v>2.35</v>
      </c>
      <c r="E7" s="5" t="n">
        <v>1.54</v>
      </c>
      <c r="F7" s="5" t="n">
        <v>1.88</v>
      </c>
      <c r="G7" s="5" t="n">
        <v>1.97</v>
      </c>
      <c r="H7" s="5" t="n">
        <v>2.03</v>
      </c>
      <c r="I7" s="5" t="n">
        <v>1.6</v>
      </c>
      <c r="J7" s="5" t="n">
        <v>1.99</v>
      </c>
      <c r="K7" s="5" t="n">
        <v>2.09</v>
      </c>
      <c r="L7" s="5" t="n">
        <v>1.47</v>
      </c>
      <c r="M7" s="5" t="n">
        <v>1.77</v>
      </c>
      <c r="N7" s="5" t="n">
        <v>1.56</v>
      </c>
      <c r="O7" s="5" t="n">
        <v>1.8</v>
      </c>
      <c r="P7" s="5" t="n">
        <v>1.72</v>
      </c>
      <c r="Q7" s="5" t="n">
        <v>1.72</v>
      </c>
      <c r="R7" s="5" t="n">
        <v>1.57</v>
      </c>
      <c r="S7" s="5" t="n">
        <v>2.48</v>
      </c>
      <c r="T7" s="5" t="n">
        <v>2.2</v>
      </c>
      <c r="U7" s="5" t="n">
        <v>2.44</v>
      </c>
      <c r="V7" s="5" t="n">
        <v>2.38</v>
      </c>
      <c r="W7" s="5" t="n">
        <v>0.36</v>
      </c>
      <c r="X7" s="5" t="n">
        <v>0.56</v>
      </c>
    </row>
    <row r="8" customFormat="false" ht="15" hidden="false" customHeight="false" outlineLevel="0" collapsed="false">
      <c r="A8" s="4" t="s">
        <v>31</v>
      </c>
      <c r="B8" s="5" t="n">
        <v>10.36</v>
      </c>
      <c r="C8" s="5" t="n">
        <v>10.53</v>
      </c>
      <c r="D8" s="5" t="n">
        <v>10.78</v>
      </c>
      <c r="E8" s="5" t="n">
        <v>10</v>
      </c>
      <c r="F8" s="5" t="n">
        <v>11.5</v>
      </c>
      <c r="G8" s="5" t="n">
        <v>8.93</v>
      </c>
      <c r="H8" s="5" t="n">
        <v>8.39</v>
      </c>
      <c r="I8" s="5" t="n">
        <v>7.92</v>
      </c>
      <c r="J8" s="5" t="n">
        <v>8.49</v>
      </c>
      <c r="K8" s="5" t="n">
        <v>7.8</v>
      </c>
      <c r="L8" s="5" t="n">
        <v>6.09</v>
      </c>
      <c r="M8" s="5" t="n">
        <v>9.78</v>
      </c>
      <c r="N8" s="5" t="n">
        <v>8.18</v>
      </c>
      <c r="O8" s="5" t="n">
        <v>8.87</v>
      </c>
      <c r="P8" s="5" t="n">
        <v>9.4</v>
      </c>
      <c r="Q8" s="5" t="n">
        <v>10.64</v>
      </c>
      <c r="R8" s="5" t="n">
        <v>12.7</v>
      </c>
      <c r="S8" s="5" t="n">
        <v>6.57</v>
      </c>
      <c r="T8" s="5" t="n">
        <v>6.93</v>
      </c>
      <c r="U8" s="5" t="n">
        <v>7.69</v>
      </c>
      <c r="V8" s="5" t="n">
        <v>9.71</v>
      </c>
      <c r="W8" s="5" t="n">
        <v>6.69</v>
      </c>
      <c r="X8" s="5" t="n">
        <v>4.87</v>
      </c>
    </row>
    <row r="9" customFormat="false" ht="15" hidden="false" customHeight="false" outlineLevel="0" collapsed="false">
      <c r="A9" s="4" t="s">
        <v>32</v>
      </c>
      <c r="B9" s="5" t="n">
        <v>25.23</v>
      </c>
      <c r="C9" s="5" t="n">
        <v>23.3</v>
      </c>
      <c r="D9" s="5" t="n">
        <v>13.68</v>
      </c>
      <c r="E9" s="5" t="n">
        <v>18.54</v>
      </c>
      <c r="F9" s="5" t="n">
        <v>14.96</v>
      </c>
      <c r="G9" s="5" t="n">
        <v>13.11</v>
      </c>
      <c r="H9" s="5" t="n">
        <v>17.61</v>
      </c>
      <c r="I9" s="5" t="n">
        <v>14.06</v>
      </c>
      <c r="J9" s="5" t="n">
        <v>17.18</v>
      </c>
      <c r="K9" s="5" t="n">
        <v>15.4</v>
      </c>
      <c r="L9" s="5" t="n">
        <v>17.87</v>
      </c>
      <c r="M9" s="5" t="n">
        <v>17.31</v>
      </c>
      <c r="N9" s="5" t="n">
        <v>14.03</v>
      </c>
      <c r="O9" s="5" t="n">
        <v>14.01</v>
      </c>
      <c r="P9" s="5" t="n">
        <v>17.38</v>
      </c>
      <c r="Q9" s="5" t="n">
        <v>16.33</v>
      </c>
      <c r="R9" s="5" t="n">
        <v>25.64</v>
      </c>
      <c r="S9" s="5" t="n">
        <v>18.09</v>
      </c>
      <c r="T9" s="5" t="n">
        <v>18.05</v>
      </c>
      <c r="U9" s="5" t="n">
        <v>20.79</v>
      </c>
      <c r="V9" s="5" t="n">
        <v>19.26</v>
      </c>
      <c r="W9" s="5" t="n">
        <v>25.78</v>
      </c>
      <c r="X9" s="5" t="n">
        <v>27.74</v>
      </c>
    </row>
    <row r="10" customFormat="false" ht="15" hidden="false" customHeight="false" outlineLevel="0" collapsed="false">
      <c r="A10" s="4" t="s">
        <v>33</v>
      </c>
      <c r="B10" s="5" t="n">
        <v>0.23</v>
      </c>
      <c r="C10" s="5" t="n">
        <v>0.24</v>
      </c>
      <c r="D10" s="5" t="n">
        <v>0.08</v>
      </c>
      <c r="E10" s="5" t="n">
        <v>0.1</v>
      </c>
      <c r="F10" s="5" t="n">
        <v>0.01</v>
      </c>
      <c r="G10" s="5" t="n">
        <v>0.05</v>
      </c>
      <c r="H10" s="5" t="n">
        <v>0.07</v>
      </c>
      <c r="I10" s="5" t="n">
        <v>0.05</v>
      </c>
      <c r="J10" s="5" t="n">
        <v>0.01</v>
      </c>
      <c r="K10" s="5" t="n">
        <v>0.09</v>
      </c>
      <c r="L10" s="5" t="n">
        <v>0.23</v>
      </c>
      <c r="M10" s="5" t="n">
        <v>0.06</v>
      </c>
      <c r="N10" s="5" t="n">
        <v>0.07</v>
      </c>
      <c r="O10" s="5" t="n">
        <v>0.07</v>
      </c>
      <c r="P10" s="5" t="n">
        <v>0.09</v>
      </c>
      <c r="Q10" s="5" t="n">
        <v>0.07</v>
      </c>
      <c r="R10" s="5" t="n">
        <v>0.07</v>
      </c>
      <c r="S10" s="5" t="n">
        <v>0.19</v>
      </c>
      <c r="T10" s="5" t="n">
        <v>0.13</v>
      </c>
      <c r="U10" s="5" t="n">
        <v>0.16</v>
      </c>
      <c r="V10" s="5" t="n">
        <v>0.06</v>
      </c>
      <c r="W10" s="5" t="n">
        <v>0.22</v>
      </c>
      <c r="X10" s="5" t="n">
        <v>0.12</v>
      </c>
    </row>
    <row r="11" customFormat="false" ht="15" hidden="false" customHeight="false" outlineLevel="0" collapsed="false">
      <c r="A11" s="4" t="s">
        <v>34</v>
      </c>
      <c r="B11" s="5" t="n">
        <v>0.16</v>
      </c>
      <c r="C11" s="5" t="n">
        <v>0.1</v>
      </c>
      <c r="D11" s="5" t="n">
        <v>0.03</v>
      </c>
      <c r="E11" s="5" t="n">
        <v>0.03</v>
      </c>
      <c r="F11" s="5" t="n">
        <v>0.02</v>
      </c>
      <c r="G11" s="5" t="n">
        <v>0.02</v>
      </c>
      <c r="H11" s="5" t="n">
        <v>0.02</v>
      </c>
      <c r="I11" s="5" t="n">
        <v>0.02</v>
      </c>
      <c r="J11" s="5" t="n">
        <v>0.03</v>
      </c>
      <c r="K11" s="5" t="n">
        <v>0.04</v>
      </c>
      <c r="L11" s="5" t="n">
        <v>0.17</v>
      </c>
      <c r="M11" s="5" t="n">
        <v>0.02</v>
      </c>
      <c r="N11" s="5" t="n">
        <v>0.01</v>
      </c>
      <c r="O11" s="5" t="n">
        <v>0.02</v>
      </c>
      <c r="P11" s="5" t="n">
        <v>0.01</v>
      </c>
      <c r="Q11" s="5" t="n">
        <v>0.02</v>
      </c>
      <c r="R11" s="5" t="n">
        <v>0.03</v>
      </c>
      <c r="S11" s="5" t="n">
        <v>0.02</v>
      </c>
      <c r="T11" s="5" t="n">
        <v>0.02</v>
      </c>
      <c r="U11" s="5" t="n">
        <v>0.01</v>
      </c>
      <c r="V11" s="5" t="n">
        <v>0.03</v>
      </c>
      <c r="W11" s="5" t="n">
        <v>3</v>
      </c>
      <c r="X11" s="5" t="n">
        <v>0.53</v>
      </c>
    </row>
    <row r="12" customFormat="false" ht="15" hidden="false" customHeight="false" outlineLevel="0" collapsed="false">
      <c r="A12" s="4" t="s">
        <v>35</v>
      </c>
      <c r="B12" s="5" t="n">
        <v>0.34</v>
      </c>
      <c r="C12" s="5" t="n">
        <v>0.44</v>
      </c>
      <c r="D12" s="5" t="n">
        <v>0.29</v>
      </c>
      <c r="E12" s="5" t="n">
        <v>0.48</v>
      </c>
      <c r="F12" s="5" t="n">
        <v>0.24</v>
      </c>
      <c r="G12" s="5" t="n">
        <v>0.24</v>
      </c>
      <c r="H12" s="5" t="n">
        <v>0.41</v>
      </c>
      <c r="I12" s="5" t="n">
        <v>0.43</v>
      </c>
      <c r="J12" s="5" t="n">
        <v>0.36</v>
      </c>
      <c r="K12" s="5" t="n">
        <v>0.32</v>
      </c>
      <c r="L12" s="5" t="n">
        <v>0.34</v>
      </c>
      <c r="M12" s="5" t="n">
        <v>0.26</v>
      </c>
      <c r="N12" s="5" t="n">
        <v>0.4</v>
      </c>
      <c r="O12" s="5" t="n">
        <v>0.34</v>
      </c>
      <c r="P12" s="5" t="n">
        <v>0.44</v>
      </c>
      <c r="Q12" s="5" t="n">
        <v>0.32</v>
      </c>
      <c r="R12" s="5" t="n">
        <v>0.23</v>
      </c>
      <c r="S12" s="5" t="n">
        <v>0.28</v>
      </c>
      <c r="T12" s="5" t="n">
        <v>0.21</v>
      </c>
      <c r="U12" s="5" t="n">
        <v>0.2</v>
      </c>
      <c r="V12" s="5" t="n">
        <v>0.37</v>
      </c>
      <c r="W12" s="5" t="n">
        <v>0.53</v>
      </c>
      <c r="X12" s="5" t="n">
        <v>0.49</v>
      </c>
    </row>
    <row r="13" customFormat="false" ht="15" hidden="false" customHeight="false" outlineLevel="0" collapsed="false">
      <c r="A13" s="4" t="s">
        <v>36</v>
      </c>
      <c r="B13" s="5" t="n">
        <v>0.12</v>
      </c>
      <c r="C13" s="5" t="s">
        <v>26</v>
      </c>
      <c r="D13" s="5" t="n">
        <v>2.33</v>
      </c>
      <c r="E13" s="5" t="s">
        <v>26</v>
      </c>
      <c r="F13" s="5" t="n">
        <v>1.92</v>
      </c>
      <c r="G13" s="5" t="s">
        <v>26</v>
      </c>
      <c r="H13" s="5" t="s">
        <v>26</v>
      </c>
      <c r="I13" s="5" t="s">
        <v>26</v>
      </c>
      <c r="J13" s="5" t="n">
        <v>0.89</v>
      </c>
      <c r="K13" s="5" t="n">
        <v>0.06</v>
      </c>
      <c r="L13" s="5" t="s">
        <v>26</v>
      </c>
      <c r="M13" s="5" t="n">
        <v>0.54</v>
      </c>
      <c r="N13" s="5" t="n">
        <v>1.82</v>
      </c>
      <c r="O13" s="5" t="n">
        <v>2.76</v>
      </c>
      <c r="P13" s="5" t="n">
        <v>0.58</v>
      </c>
      <c r="Q13" s="5" t="n">
        <v>1.64</v>
      </c>
      <c r="R13" s="5" t="n">
        <v>3.95</v>
      </c>
      <c r="S13" s="5" t="n">
        <v>1.16</v>
      </c>
      <c r="T13" s="5" t="n">
        <v>1.13</v>
      </c>
      <c r="U13" s="5" t="n">
        <v>0.06</v>
      </c>
      <c r="V13" s="5" t="n">
        <v>2.24</v>
      </c>
      <c r="W13" s="5" t="s">
        <v>26</v>
      </c>
      <c r="X13" s="5" t="s">
        <v>26</v>
      </c>
    </row>
    <row r="14" customFormat="false" ht="15" hidden="false" customHeight="false" outlineLevel="0" collapsed="false">
      <c r="A14" s="4" t="s">
        <v>37</v>
      </c>
      <c r="B14" s="5" t="n">
        <v>3.28</v>
      </c>
      <c r="C14" s="5" t="n">
        <v>3.48</v>
      </c>
      <c r="D14" s="5" t="n">
        <v>0.1</v>
      </c>
      <c r="E14" s="5" t="n">
        <v>1.01</v>
      </c>
      <c r="F14" s="5" t="n">
        <v>0.07</v>
      </c>
      <c r="G14" s="5" t="n">
        <v>0.16</v>
      </c>
      <c r="H14" s="5" t="n">
        <v>1.04</v>
      </c>
      <c r="I14" s="5" t="n">
        <v>0.23</v>
      </c>
      <c r="J14" s="5" t="n">
        <v>0.91</v>
      </c>
      <c r="K14" s="5" t="n">
        <v>0.72</v>
      </c>
      <c r="L14" s="5" t="n">
        <v>4.31</v>
      </c>
      <c r="M14" s="5" t="n">
        <v>0.55</v>
      </c>
      <c r="N14" s="5" t="n">
        <v>0.15</v>
      </c>
      <c r="O14" s="5" t="n">
        <v>0.19</v>
      </c>
      <c r="P14" s="5" t="n">
        <v>1.21</v>
      </c>
      <c r="Q14" s="5" t="n">
        <v>0.21</v>
      </c>
      <c r="R14" s="5" t="n">
        <v>0.08</v>
      </c>
      <c r="S14" s="5" t="n">
        <v>0.92</v>
      </c>
      <c r="T14" s="5" t="n">
        <v>2.76</v>
      </c>
      <c r="U14" s="5" t="n">
        <v>3.58</v>
      </c>
      <c r="V14" s="5" t="n">
        <v>0.14</v>
      </c>
      <c r="W14" s="5" t="n">
        <v>1.92</v>
      </c>
      <c r="X14" s="5" t="n">
        <v>0.81</v>
      </c>
    </row>
    <row r="15" customFormat="false" ht="15" hidden="false" customHeight="false" outlineLevel="0" collapsed="false">
      <c r="A15" s="4" t="s">
        <v>38</v>
      </c>
      <c r="B15" s="5" t="n">
        <v>31.37</v>
      </c>
      <c r="C15" s="5" t="n">
        <v>28.59</v>
      </c>
      <c r="D15" s="5" t="n">
        <v>30.99</v>
      </c>
      <c r="E15" s="5" t="n">
        <v>28.23</v>
      </c>
      <c r="F15" s="5" t="n">
        <v>31.22</v>
      </c>
      <c r="G15" s="5" t="n">
        <v>27.71</v>
      </c>
      <c r="H15" s="5" t="n">
        <v>25.08</v>
      </c>
      <c r="I15" s="5" t="n">
        <v>20.56</v>
      </c>
      <c r="J15" s="5" t="n">
        <v>25.01</v>
      </c>
      <c r="K15" s="5" t="n">
        <v>28.64</v>
      </c>
      <c r="L15" s="5" t="n">
        <v>19.74</v>
      </c>
      <c r="M15" s="5" t="n">
        <v>27.93</v>
      </c>
      <c r="N15" s="5" t="n">
        <v>19.91</v>
      </c>
      <c r="O15" s="5" t="n">
        <v>19.85</v>
      </c>
      <c r="P15" s="5" t="n">
        <v>26.69</v>
      </c>
      <c r="Q15" s="5" t="n">
        <v>29.51</v>
      </c>
      <c r="R15" s="5" t="n">
        <v>36.12</v>
      </c>
      <c r="S15" s="5" t="n">
        <v>26.89</v>
      </c>
      <c r="T15" s="5" t="n">
        <v>21.1</v>
      </c>
      <c r="U15" s="5" t="n">
        <v>25.42</v>
      </c>
      <c r="V15" s="5" t="n">
        <v>26.53</v>
      </c>
      <c r="W15" s="5" t="n">
        <v>23.85</v>
      </c>
      <c r="X15" s="5" t="n">
        <v>24.53</v>
      </c>
    </row>
    <row r="16" customFormat="false" ht="17" hidden="false" customHeight="false" outlineLevel="0" collapsed="false">
      <c r="A16" s="4" t="s">
        <v>39</v>
      </c>
      <c r="B16" s="5" t="n">
        <v>3.68</v>
      </c>
      <c r="C16" s="5" t="n">
        <v>5.02</v>
      </c>
      <c r="D16" s="5" t="n">
        <v>2.87</v>
      </c>
      <c r="E16" s="5" t="n">
        <v>9.02</v>
      </c>
      <c r="F16" s="5" t="n">
        <v>5.1</v>
      </c>
      <c r="G16" s="5" t="n">
        <v>7.97</v>
      </c>
      <c r="H16" s="5" t="n">
        <v>7.35</v>
      </c>
      <c r="I16" s="5" t="n">
        <v>12.52</v>
      </c>
      <c r="J16" s="5" t="n">
        <v>6.88</v>
      </c>
      <c r="K16" s="5" t="n">
        <v>6.08</v>
      </c>
      <c r="L16" s="5" t="n">
        <v>15.35</v>
      </c>
      <c r="M16" s="5" t="n">
        <v>7.52</v>
      </c>
      <c r="N16" s="5" t="n">
        <v>6</v>
      </c>
      <c r="O16" s="5" t="n">
        <v>11.82</v>
      </c>
      <c r="P16" s="5" t="n">
        <v>5.83</v>
      </c>
      <c r="Q16" s="5" t="n">
        <v>4.9</v>
      </c>
      <c r="R16" s="5" t="n">
        <v>0.26</v>
      </c>
      <c r="S16" s="5" t="n">
        <v>8.87</v>
      </c>
      <c r="T16" s="5" t="n">
        <v>7.8</v>
      </c>
      <c r="U16" s="5" t="n">
        <v>3.63</v>
      </c>
      <c r="V16" s="5" t="n">
        <v>4.03</v>
      </c>
      <c r="W16" s="5" t="n">
        <v>2.32</v>
      </c>
      <c r="X16" s="5" t="n">
        <v>5.89</v>
      </c>
    </row>
    <row r="17" customFormat="false" ht="15" hidden="false" customHeight="false" outlineLevel="0" collapsed="false">
      <c r="A17" s="4" t="s">
        <v>40</v>
      </c>
      <c r="B17" s="7" t="n">
        <v>0.079</v>
      </c>
      <c r="C17" s="7" t="n">
        <v>0.079</v>
      </c>
      <c r="D17" s="7" t="n">
        <v>0.01</v>
      </c>
      <c r="E17" s="7" t="n">
        <v>0.028</v>
      </c>
      <c r="F17" s="7" t="n">
        <v>0.007</v>
      </c>
      <c r="G17" s="7" t="n">
        <v>0.004</v>
      </c>
      <c r="H17" s="7" t="n">
        <v>0.028</v>
      </c>
      <c r="I17" s="7" t="n">
        <v>0.007</v>
      </c>
      <c r="J17" s="7" t="n">
        <v>0.025</v>
      </c>
      <c r="K17" s="7" t="n">
        <v>0.014</v>
      </c>
      <c r="L17" s="7" t="n">
        <v>0.15</v>
      </c>
      <c r="M17" s="7" t="n">
        <v>0.009</v>
      </c>
      <c r="N17" s="7" t="n">
        <v>0.007</v>
      </c>
      <c r="O17" s="7" t="n">
        <v>0.008</v>
      </c>
      <c r="P17" s="7" t="n">
        <v>0.034</v>
      </c>
      <c r="Q17" s="7" t="n">
        <v>0.005</v>
      </c>
      <c r="R17" s="7" t="n">
        <v>0.006</v>
      </c>
      <c r="S17" s="7" t="n">
        <v>0.039</v>
      </c>
      <c r="T17" s="7" t="n">
        <v>0.099</v>
      </c>
      <c r="U17" s="7" t="n">
        <v>0.14</v>
      </c>
      <c r="V17" s="7" t="n">
        <v>0.013</v>
      </c>
      <c r="W17" s="7" t="n">
        <v>0.16</v>
      </c>
      <c r="X17" s="7" t="n">
        <v>0.12</v>
      </c>
    </row>
    <row r="18" customFormat="false" ht="15" hidden="false" customHeight="false" outlineLevel="0" collapsed="false">
      <c r="A18" s="4" t="s">
        <v>41</v>
      </c>
      <c r="B18" s="7" t="n">
        <v>0.016</v>
      </c>
      <c r="C18" s="7" t="n">
        <v>0.014</v>
      </c>
      <c r="D18" s="7" t="n">
        <v>0.004</v>
      </c>
      <c r="E18" s="7" t="n">
        <v>0.01</v>
      </c>
      <c r="F18" s="7" t="n">
        <v>0.011</v>
      </c>
      <c r="G18" s="7" t="n">
        <v>0.004</v>
      </c>
      <c r="H18" s="7" t="n">
        <v>0.009</v>
      </c>
      <c r="I18" s="7" t="n">
        <v>0.004</v>
      </c>
      <c r="J18" s="7" t="n">
        <v>0.004</v>
      </c>
      <c r="K18" s="7" t="n">
        <v>0.004</v>
      </c>
      <c r="L18" s="7" t="n">
        <v>0.011</v>
      </c>
      <c r="M18" s="7" t="n">
        <v>0.009</v>
      </c>
      <c r="N18" s="7" t="n">
        <v>0.009</v>
      </c>
      <c r="O18" s="7" t="n">
        <v>0.01</v>
      </c>
      <c r="P18" s="7" t="n">
        <v>0.01</v>
      </c>
      <c r="Q18" s="7" t="n">
        <v>0.009</v>
      </c>
      <c r="R18" s="7" t="n">
        <v>0.011</v>
      </c>
      <c r="S18" s="7" t="n">
        <v>0.011</v>
      </c>
      <c r="T18" s="7" t="n">
        <v>0.004</v>
      </c>
      <c r="U18" s="7" t="n">
        <v>0.011</v>
      </c>
      <c r="V18" s="7" t="n">
        <v>0.004</v>
      </c>
      <c r="W18" s="7" t="n">
        <v>0.01</v>
      </c>
      <c r="X18" s="7" t="n">
        <v>0.009</v>
      </c>
    </row>
    <row r="19" customFormat="false" ht="15" hidden="false" customHeight="false" outlineLevel="0" collapsed="false">
      <c r="A19" s="4" t="s">
        <v>42</v>
      </c>
      <c r="B19" s="5" t="n">
        <v>1.84</v>
      </c>
      <c r="C19" s="5" t="n">
        <v>0.95</v>
      </c>
      <c r="D19" s="5" t="n">
        <v>1.41</v>
      </c>
      <c r="E19" s="5" t="n">
        <v>1.34</v>
      </c>
      <c r="F19" s="5" t="n">
        <v>1.61</v>
      </c>
      <c r="G19" s="5" t="n">
        <v>2.45</v>
      </c>
      <c r="H19" s="5" t="n">
        <v>1.72</v>
      </c>
      <c r="I19" s="5" t="n">
        <v>1.41</v>
      </c>
      <c r="J19" s="5" t="n">
        <v>1.03</v>
      </c>
      <c r="K19" s="5" t="n">
        <v>1.09</v>
      </c>
      <c r="L19" s="5" t="n">
        <v>1.17</v>
      </c>
      <c r="M19" s="5" t="n">
        <v>3.59</v>
      </c>
      <c r="N19" s="5" t="n">
        <v>1.38</v>
      </c>
      <c r="O19" s="5" t="n">
        <v>1.81</v>
      </c>
      <c r="P19" s="5" t="n">
        <v>1.19</v>
      </c>
      <c r="Q19" s="5" t="n">
        <v>2.19</v>
      </c>
      <c r="R19" s="5" t="n">
        <v>1.11</v>
      </c>
      <c r="S19" s="5" t="n">
        <v>0.72</v>
      </c>
      <c r="T19" s="5" t="n">
        <v>0.58</v>
      </c>
      <c r="U19" s="5" t="n">
        <v>1.66</v>
      </c>
      <c r="V19" s="5" t="n">
        <v>1.53</v>
      </c>
      <c r="W19" s="5" t="n">
        <v>0.67</v>
      </c>
      <c r="X19" s="5" t="n">
        <v>0.66</v>
      </c>
    </row>
    <row r="20" customFormat="false" ht="15" hidden="false" customHeight="false" outlineLevel="0" collapsed="false">
      <c r="A20" s="4" t="s">
        <v>43</v>
      </c>
      <c r="B20" s="5" t="n">
        <v>2.21</v>
      </c>
      <c r="C20" s="5" t="n">
        <v>3.39</v>
      </c>
      <c r="D20" s="5" t="n">
        <v>4.6</v>
      </c>
      <c r="E20" s="5" t="n">
        <v>5.9</v>
      </c>
      <c r="F20" s="5" t="n">
        <v>7.29</v>
      </c>
      <c r="G20" s="5" t="n">
        <v>8.22</v>
      </c>
      <c r="H20" s="5" t="n">
        <v>7.98</v>
      </c>
      <c r="I20" s="5" t="n">
        <v>13.55</v>
      </c>
      <c r="J20" s="5" t="n">
        <v>4.52</v>
      </c>
      <c r="K20" s="5" t="n">
        <v>2.79</v>
      </c>
      <c r="L20" s="5" t="n">
        <v>3.9</v>
      </c>
      <c r="M20" s="5" t="n">
        <v>2.8</v>
      </c>
      <c r="N20" s="5" t="n">
        <v>7.28</v>
      </c>
      <c r="O20" s="5" t="n">
        <v>14.19</v>
      </c>
      <c r="P20" s="5" t="n">
        <v>6.84</v>
      </c>
      <c r="Q20" s="5" t="n">
        <v>4.44</v>
      </c>
      <c r="R20" s="5" t="n">
        <v>0.02</v>
      </c>
      <c r="S20" s="5" t="n">
        <v>3.8</v>
      </c>
      <c r="T20" s="5" t="n">
        <v>5.71</v>
      </c>
      <c r="U20" s="5" t="n">
        <v>3.5</v>
      </c>
      <c r="V20" s="5" t="n">
        <v>6.08</v>
      </c>
      <c r="W20" s="5" t="n">
        <v>1.97</v>
      </c>
      <c r="X20" s="5" t="n">
        <v>1.75</v>
      </c>
    </row>
    <row r="21" customFormat="false" ht="15" hidden="false" customHeight="false" outlineLevel="0" collapsed="false">
      <c r="A21" s="4" t="s">
        <v>44</v>
      </c>
      <c r="B21" s="5" t="n">
        <v>0.56</v>
      </c>
      <c r="C21" s="5" t="n">
        <v>0.5</v>
      </c>
      <c r="D21" s="5" t="n">
        <v>0.88</v>
      </c>
      <c r="E21" s="5" t="n">
        <v>0.99</v>
      </c>
      <c r="F21" s="5" t="n">
        <v>0.36</v>
      </c>
      <c r="G21" s="5" t="n">
        <v>1.26</v>
      </c>
      <c r="H21" s="5" t="n">
        <v>0.76</v>
      </c>
      <c r="I21" s="5" t="n">
        <v>0.8</v>
      </c>
      <c r="J21" s="5" t="n">
        <v>0.42</v>
      </c>
      <c r="K21" s="5" t="n">
        <v>0.37</v>
      </c>
      <c r="L21" s="5" t="n">
        <v>1.58</v>
      </c>
      <c r="M21" s="5" t="n">
        <v>2.19</v>
      </c>
      <c r="N21" s="5" t="n">
        <v>0.64</v>
      </c>
      <c r="O21" s="5" t="n">
        <v>0.93</v>
      </c>
      <c r="P21" s="5" t="n">
        <v>1.01</v>
      </c>
      <c r="Q21" s="5" t="n">
        <v>1.17</v>
      </c>
      <c r="R21" s="5" t="n">
        <v>0.37</v>
      </c>
      <c r="S21" s="5" t="n">
        <v>0.4</v>
      </c>
      <c r="T21" s="5" t="n">
        <v>0.22</v>
      </c>
      <c r="U21" s="5" t="n">
        <v>0.67</v>
      </c>
      <c r="V21" s="5" t="n">
        <v>0.48</v>
      </c>
      <c r="W21" s="5" t="n">
        <v>0.41</v>
      </c>
      <c r="X21" s="5" t="n">
        <v>0.62</v>
      </c>
    </row>
    <row r="22" customFormat="false" ht="15" hidden="false" customHeight="false" outlineLevel="0" collapsed="false">
      <c r="A22" s="4" t="s">
        <v>45</v>
      </c>
      <c r="B22" s="5" t="n">
        <f aca="false">SUM(B2:B21)</f>
        <v>97.355</v>
      </c>
      <c r="C22" s="5" t="n">
        <f aca="false">SUM(C2:C21)</f>
        <v>97.253</v>
      </c>
      <c r="D22" s="5" t="n">
        <f aca="false">SUM(D2:D21)</f>
        <v>98.484</v>
      </c>
      <c r="E22" s="5" t="n">
        <f aca="false">SUM(E2:E21)</f>
        <v>98.708</v>
      </c>
      <c r="F22" s="5" t="n">
        <f aca="false">SUM(F2:F21)</f>
        <v>97.678</v>
      </c>
      <c r="G22" s="5" t="n">
        <f aca="false">SUM(G2:G21)</f>
        <v>96.798</v>
      </c>
      <c r="H22" s="5" t="n">
        <f aca="false">SUM(H2:H21)</f>
        <v>98.397</v>
      </c>
      <c r="I22" s="5" t="n">
        <f aca="false">SUM(I2:I21)</f>
        <v>98.321</v>
      </c>
      <c r="J22" s="5" t="n">
        <f aca="false">SUM(J2:J21)</f>
        <v>96.689</v>
      </c>
      <c r="K22" s="5" t="n">
        <f aca="false">SUM(K2:K21)</f>
        <v>97.478</v>
      </c>
      <c r="L22" s="5" t="n">
        <f aca="false">SUM(L2:L21)</f>
        <v>99.731</v>
      </c>
      <c r="M22" s="5" t="n">
        <f aca="false">SUM(M2:M21)</f>
        <v>93.448</v>
      </c>
      <c r="N22" s="5" t="n">
        <f aca="false">SUM(N2:N21)</f>
        <v>98.136</v>
      </c>
      <c r="O22" s="5" t="n">
        <f aca="false">SUM(O2:O21)</f>
        <v>98.988</v>
      </c>
      <c r="P22" s="5" t="n">
        <f aca="false">SUM(P2:P21)</f>
        <v>97.094</v>
      </c>
      <c r="Q22" s="5" t="n">
        <f aca="false">SUM(Q2:Q21)</f>
        <v>97.834</v>
      </c>
      <c r="R22" s="5" t="n">
        <f aca="false">SUM(R2:R21)</f>
        <v>99.027</v>
      </c>
      <c r="S22" s="5" t="n">
        <f aca="false">SUM(S2:S21)</f>
        <v>98.58</v>
      </c>
      <c r="T22" s="5" t="n">
        <f aca="false">SUM(T2:T21)</f>
        <v>97.343</v>
      </c>
      <c r="U22" s="5" t="n">
        <f aca="false">SUM(U2:U21)</f>
        <v>99.941</v>
      </c>
      <c r="V22" s="5" t="n">
        <f aca="false">SUM(V2:V21)</f>
        <v>96.057</v>
      </c>
      <c r="W22" s="5" t="n">
        <f aca="false">SUM(W2:W21)</f>
        <v>97.24</v>
      </c>
      <c r="X22" s="5" t="n">
        <f aca="false">SUM(X2:X21)</f>
        <v>98.619</v>
      </c>
    </row>
    <row r="23" customFormat="false" ht="17" hidden="false" customHeight="false" outlineLevel="0" collapsed="false">
      <c r="A23" s="4" t="s">
        <v>46</v>
      </c>
      <c r="B23" s="5" t="n">
        <f aca="false">B6+B5*0.8998</f>
        <v>12.56954</v>
      </c>
      <c r="C23" s="5" t="n">
        <f aca="false">C6+C5*0.8998</f>
        <v>15.056916</v>
      </c>
      <c r="D23" s="5" t="n">
        <f aca="false">D6+D5*0.8998</f>
        <v>23.442006</v>
      </c>
      <c r="E23" s="5" t="n">
        <f aca="false">E6+E5*0.8998</f>
        <v>15.392828</v>
      </c>
      <c r="F23" s="5" t="n">
        <f aca="false">F6+F5*0.8998</f>
        <v>18.945672</v>
      </c>
      <c r="G23" s="5" t="n">
        <f aca="false">G6+G5*0.8998</f>
        <v>21.405574</v>
      </c>
      <c r="H23" s="5" t="n">
        <f aca="false">H6+H5*0.8998</f>
        <v>19.991166</v>
      </c>
      <c r="I23" s="5" t="n">
        <f aca="false">I6+I5*0.8998</f>
        <v>19.190926</v>
      </c>
      <c r="J23" s="5" t="n">
        <f aca="false">J6+J5*0.8998</f>
        <v>23.562428</v>
      </c>
      <c r="K23" s="5" t="n">
        <f aca="false">K6+K5*0.8998</f>
        <v>27.155714</v>
      </c>
      <c r="L23" s="5" t="n">
        <f aca="false">L6+L5*0.8998</f>
        <v>21.844574</v>
      </c>
      <c r="M23" s="5" t="n">
        <f aca="false">M6+M5*0.8998</f>
        <v>16.029502</v>
      </c>
      <c r="N23" s="5" t="n">
        <f aca="false">N6+N5*0.8998</f>
        <v>28.600828</v>
      </c>
      <c r="O23" s="5" t="n">
        <f aca="false">O6+O5*0.8998</f>
        <v>18.802948</v>
      </c>
      <c r="P23" s="5" t="n">
        <f aca="false">P6+P5*0.8998</f>
        <v>19.36896</v>
      </c>
      <c r="Q23" s="5" t="n">
        <f aca="false">Q6+Q5*0.8998</f>
        <v>21.006356</v>
      </c>
      <c r="R23" s="5" t="n">
        <f aca="false">R6+R5*0.8998</f>
        <v>13.650042</v>
      </c>
      <c r="S23" s="5" t="n">
        <f aca="false">S6+S5*0.8998</f>
        <v>23.455516</v>
      </c>
      <c r="T23" s="5" t="n">
        <f aca="false">T6+T5*0.8998</f>
        <v>25.105256</v>
      </c>
      <c r="U23" s="5" t="n">
        <f aca="false">U6+U5*0.8998</f>
        <v>25.545918</v>
      </c>
      <c r="V23" s="5" t="n">
        <f aca="false">V6+V5*0.8998</f>
        <v>14.506816</v>
      </c>
      <c r="W23" s="5" t="n">
        <f aca="false">W6+W5*0.8998</f>
        <v>11.276916</v>
      </c>
      <c r="X23" s="5" t="n">
        <f aca="false">X6+X5*0.8998</f>
        <v>17.844454</v>
      </c>
    </row>
    <row r="24" customFormat="false" ht="17" hidden="false" customHeight="false" outlineLevel="0" collapsed="false">
      <c r="A24" s="4" t="s">
        <v>47</v>
      </c>
      <c r="B24" s="5" t="n">
        <f aca="false">(B8/40.3044)/(B8/40.3044+B23/71.8444+B7/70.9374)</f>
        <v>0.576389884634547</v>
      </c>
      <c r="C24" s="5" t="n">
        <f aca="false">(C8/40.3044)/(C8/40.3044+C23/71.8444+C7/70.9374)</f>
        <v>0.540011622367288</v>
      </c>
      <c r="D24" s="5" t="n">
        <f aca="false">(D8/40.3044)/(D8/40.3044+D23/71.8444+D7/70.9374)</f>
        <v>0.426659306640713</v>
      </c>
      <c r="E24" s="5" t="n">
        <f aca="false">(E8/40.3044)/(E8/40.3044+E23/71.8444+E7/70.9374)</f>
        <v>0.512550043943894</v>
      </c>
      <c r="F24" s="5" t="n">
        <f aca="false">(F8/40.3044)/(F8/40.3044+F23/71.8444+F7/70.9374)</f>
        <v>0.495762362406898</v>
      </c>
      <c r="G24" s="5" t="n">
        <f aca="false">(G8/40.3044)/(G8/40.3044+G23/71.8444+G7/70.9374)</f>
        <v>0.404846788025557</v>
      </c>
      <c r="H24" s="5" t="n">
        <f aca="false">(H8/40.3044)/(H8/40.3044+H23/71.8444+H7/70.9374)</f>
        <v>0.404174891020858</v>
      </c>
      <c r="I24" s="5" t="n">
        <f aca="false">(I8/40.3044)/(I8/40.3044+I23/71.8444+I7/70.9374)</f>
        <v>0.40418274445954</v>
      </c>
      <c r="J24" s="5" t="n">
        <f aca="false">(J8/40.3044)/(J8/40.3044+J23/71.8444+J7/70.9374)</f>
        <v>0.371731319440261</v>
      </c>
      <c r="K24" s="5" t="n">
        <f aca="false">(K8/40.3044)/(K8/40.3044+K23/71.8444+K7/70.9374)</f>
        <v>0.322025141624069</v>
      </c>
      <c r="L24" s="5" t="n">
        <f aca="false">(L8/40.3044)/(L8/40.3044+L23/71.8444+L7/70.9374)</f>
        <v>0.317519572246659</v>
      </c>
      <c r="M24" s="5" t="n">
        <f aca="false">(M8/40.3044)/(M8/40.3044+M23/71.8444+M7/70.9374)</f>
        <v>0.49448532185261</v>
      </c>
      <c r="N24" s="5" t="n">
        <f aca="false">(N8/40.3044)/(N8/40.3044+N23/71.8444+N7/70.9374)</f>
        <v>0.325749960788671</v>
      </c>
      <c r="O24" s="5" t="n">
        <f aca="false">(O8/40.3044)/(O8/40.3044+O23/71.8444+O7/70.9374)</f>
        <v>0.433930179500492</v>
      </c>
      <c r="P24" s="5" t="n">
        <f aca="false">(P8/40.3044)/(P8/40.3044+P23/71.8444+P7/70.9374)</f>
        <v>0.442495511566311</v>
      </c>
      <c r="Q24" s="5" t="n">
        <f aca="false">(Q8/40.3044)/(Q8/40.3044+Q23/71.8444+Q7/70.9374)</f>
        <v>0.454667328674399</v>
      </c>
      <c r="R24" s="5" t="n">
        <f aca="false">(R8/40.3044)/(R8/40.3044+R23/71.8444+R7/70.9374)</f>
        <v>0.597657195149798</v>
      </c>
      <c r="S24" s="5" t="n">
        <f aca="false">(S8/40.3044)/(S8/40.3044+S23/71.8444+S7/70.9374)</f>
        <v>0.310821972273031</v>
      </c>
      <c r="T24" s="5" t="n">
        <f aca="false">(T8/40.3044)/(T8/40.3044+T23/71.8444+T7/70.9374)</f>
        <v>0.311266057072883</v>
      </c>
      <c r="U24" s="5" t="n">
        <f aca="false">(U8/40.3044)/(U8/40.3044+U23/71.8444+U7/70.9374)</f>
        <v>0.328527439541296</v>
      </c>
      <c r="V24" s="5" t="n">
        <f aca="false">(V8/40.3044)/(V8/40.3044+V23/71.8444+V7/70.9374)</f>
        <v>0.5057159268393</v>
      </c>
      <c r="W24" s="5" t="n">
        <f aca="false">(W8/40.3044)/(W8/40.3044+W23/71.8444+W7/70.9374)</f>
        <v>0.506019202486955</v>
      </c>
      <c r="X24" s="5" t="n">
        <f aca="false">(X8/40.3044)/(X8/40.3044+X23/71.8444+X7/70.9374)</f>
        <v>0.320419263986176</v>
      </c>
    </row>
    <row r="25" customFormat="false" ht="17" hidden="false" customHeight="false" outlineLevel="0" collapsed="false">
      <c r="A25" s="4" t="s">
        <v>48</v>
      </c>
      <c r="B25" s="5" t="n">
        <f aca="false">B7/B23</f>
        <v>0.0787618321752427</v>
      </c>
      <c r="C25" s="5" t="n">
        <f aca="false">C7/C23</f>
        <v>0.0611014898402834</v>
      </c>
      <c r="D25" s="5" t="n">
        <f aca="false">D7/D23</f>
        <v>0.100247393503781</v>
      </c>
      <c r="E25" s="5" t="n">
        <f aca="false">E7/E23</f>
        <v>0.100046593127657</v>
      </c>
      <c r="F25" s="5" t="n">
        <f aca="false">F7/F23</f>
        <v>0.0992311067139767</v>
      </c>
      <c r="G25" s="5" t="n">
        <f aca="false">G7/G23</f>
        <v>0.0920321034138117</v>
      </c>
      <c r="H25" s="5" t="n">
        <f aca="false">H7/H23</f>
        <v>0.101544852361288</v>
      </c>
      <c r="I25" s="5" t="n">
        <f aca="false">I7/I23</f>
        <v>0.0833727356355811</v>
      </c>
      <c r="J25" s="5" t="n">
        <f aca="false">J7/J23</f>
        <v>0.0844564914956982</v>
      </c>
      <c r="K25" s="5" t="n">
        <f aca="false">K7/K23</f>
        <v>0.0769635443943768</v>
      </c>
      <c r="L25" s="5" t="n">
        <f aca="false">L7/L23</f>
        <v>0.0672935988589203</v>
      </c>
      <c r="M25" s="5" t="n">
        <f aca="false">M7/M23</f>
        <v>0.110421396747073</v>
      </c>
      <c r="N25" s="5" t="n">
        <f aca="false">N7/N23</f>
        <v>0.0545438754430466</v>
      </c>
      <c r="O25" s="5" t="n">
        <f aca="false">O7/O23</f>
        <v>0.0957296696241462</v>
      </c>
      <c r="P25" s="5" t="n">
        <f aca="false">P7/P23</f>
        <v>0.0888018768173407</v>
      </c>
      <c r="Q25" s="5" t="n">
        <f aca="false">Q7/Q23</f>
        <v>0.0818799795642805</v>
      </c>
      <c r="R25" s="5" t="n">
        <f aca="false">R7/R23</f>
        <v>0.115017961116896</v>
      </c>
      <c r="S25" s="5" t="n">
        <f aca="false">S7/S23</f>
        <v>0.105732058932321</v>
      </c>
      <c r="T25" s="5" t="n">
        <f aca="false">T7/T23</f>
        <v>0.0876310522386229</v>
      </c>
      <c r="U25" s="5" t="n">
        <f aca="false">U7/U23</f>
        <v>0.0955142813814716</v>
      </c>
      <c r="V25" s="5" t="n">
        <f aca="false">V7/V23</f>
        <v>0.164060811138709</v>
      </c>
      <c r="W25" s="5" t="n">
        <f aca="false">W7/W23</f>
        <v>0.0319236216710313</v>
      </c>
      <c r="X25" s="5" t="n">
        <f aca="false">X7/X23</f>
        <v>0.0313822995088558</v>
      </c>
    </row>
    <row r="26" customFormat="false" ht="17" hidden="false" customHeight="false" outlineLevel="0" collapsed="false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customFormat="false" ht="15" hidden="false" customHeight="false" outlineLevel="0" collapsed="false">
      <c r="A27" s="1" t="s">
        <v>49</v>
      </c>
    </row>
    <row r="28" customFormat="false" ht="15" hidden="false" customHeight="false" outlineLevel="0" collapsed="false">
      <c r="A28" s="1" t="s">
        <v>50</v>
      </c>
      <c r="B28" s="8" t="n">
        <v>825.919</v>
      </c>
      <c r="C28" s="8" t="n">
        <v>469.709</v>
      </c>
      <c r="D28" s="8" t="n">
        <v>103.221</v>
      </c>
      <c r="E28" s="8" t="n">
        <v>1341.463</v>
      </c>
      <c r="F28" s="8" t="n">
        <v>221.212</v>
      </c>
      <c r="G28" s="9" t="n">
        <v>66.584</v>
      </c>
      <c r="H28" s="8" t="n">
        <v>1216.862</v>
      </c>
      <c r="I28" s="8" t="n">
        <v>520.871</v>
      </c>
      <c r="J28" s="8" t="n">
        <v>576.703</v>
      </c>
      <c r="K28" s="8" t="n">
        <v>378.036</v>
      </c>
      <c r="L28" s="8" t="n">
        <v>1539.152</v>
      </c>
      <c r="M28" s="8" t="n">
        <v>189.893</v>
      </c>
      <c r="N28" s="8" t="n">
        <v>256.473</v>
      </c>
      <c r="O28" s="8" t="n">
        <v>981.445</v>
      </c>
      <c r="P28" s="8" t="n">
        <v>159.822</v>
      </c>
      <c r="Q28" s="8" t="n">
        <v>103.357</v>
      </c>
      <c r="R28" s="9" t="n">
        <v>29.873</v>
      </c>
      <c r="S28" s="9" t="n">
        <v>92.632</v>
      </c>
      <c r="T28" s="8" t="n">
        <v>205.937</v>
      </c>
      <c r="U28" s="8" t="n">
        <v>124.375</v>
      </c>
      <c r="V28" s="8" t="n">
        <v>114.584</v>
      </c>
      <c r="W28" s="8" t="n">
        <v>2867.229</v>
      </c>
      <c r="X28" s="8" t="n">
        <v>1490.906</v>
      </c>
    </row>
    <row r="29" customFormat="false" ht="15" hidden="false" customHeight="false" outlineLevel="0" collapsed="false">
      <c r="A29" s="1" t="s">
        <v>51</v>
      </c>
      <c r="B29" s="9" t="n">
        <v>44.241</v>
      </c>
      <c r="C29" s="9" t="n">
        <v>16.804</v>
      </c>
      <c r="D29" s="5" t="n">
        <v>0.921</v>
      </c>
      <c r="E29" s="9" t="n">
        <v>11.231</v>
      </c>
      <c r="F29" s="5" t="n">
        <v>4.173</v>
      </c>
      <c r="G29" s="5" t="n">
        <v>7.161</v>
      </c>
      <c r="H29" s="9" t="n">
        <v>21.242</v>
      </c>
      <c r="I29" s="5" t="n">
        <v>7.703</v>
      </c>
      <c r="J29" s="9" t="n">
        <v>10.244</v>
      </c>
      <c r="K29" s="9" t="n">
        <v>12.68</v>
      </c>
      <c r="L29" s="5" t="n">
        <v>9.834</v>
      </c>
      <c r="M29" s="5" t="n">
        <v>2.81</v>
      </c>
      <c r="N29" s="5" t="n">
        <v>5.301</v>
      </c>
      <c r="O29" s="5" t="n">
        <v>8.694</v>
      </c>
      <c r="P29" s="9" t="n">
        <v>36.406</v>
      </c>
      <c r="Q29" s="5" t="n">
        <v>1.732</v>
      </c>
      <c r="R29" s="5" t="n">
        <v>1.661</v>
      </c>
      <c r="S29" s="5" t="n">
        <v>4.554</v>
      </c>
      <c r="T29" s="5" t="n">
        <v>3.638</v>
      </c>
      <c r="U29" s="9" t="n">
        <v>10.798</v>
      </c>
      <c r="V29" s="5" t="n">
        <v>2.373</v>
      </c>
      <c r="W29" s="9" t="n">
        <v>25.539</v>
      </c>
      <c r="X29" s="9" t="n">
        <v>13.956</v>
      </c>
    </row>
    <row r="30" customFormat="false" ht="15" hidden="false" customHeight="false" outlineLevel="0" collapsed="false">
      <c r="A30" s="1" t="s">
        <v>52</v>
      </c>
      <c r="B30" s="9" t="n">
        <v>12.685</v>
      </c>
      <c r="C30" s="9" t="n">
        <v>10.218</v>
      </c>
      <c r="D30" s="5" t="n">
        <v>3.582</v>
      </c>
      <c r="E30" s="5" t="n">
        <v>4.936</v>
      </c>
      <c r="F30" s="5" t="n">
        <v>2.781</v>
      </c>
      <c r="G30" s="5" t="n">
        <v>6.24</v>
      </c>
      <c r="H30" s="5" t="n">
        <v>5.934</v>
      </c>
      <c r="I30" s="5" t="n">
        <v>3.052</v>
      </c>
      <c r="J30" s="5" t="n">
        <v>5.724</v>
      </c>
      <c r="K30" s="5" t="n">
        <v>5.984</v>
      </c>
      <c r="L30" s="5" t="n">
        <v>8.922</v>
      </c>
      <c r="M30" s="5" t="n">
        <v>5.336</v>
      </c>
      <c r="N30" s="5" t="n">
        <v>3.865</v>
      </c>
      <c r="O30" s="5" t="n">
        <v>2.976</v>
      </c>
      <c r="P30" s="5" t="n">
        <v>3.415</v>
      </c>
      <c r="Q30" s="5" t="n">
        <v>8.57</v>
      </c>
      <c r="R30" s="5" t="n">
        <v>1.599</v>
      </c>
      <c r="S30" s="5" t="n">
        <v>3.649</v>
      </c>
      <c r="T30" s="5" t="n">
        <v>4.109</v>
      </c>
      <c r="U30" s="5" t="n">
        <v>9.414</v>
      </c>
      <c r="V30" s="5" t="n">
        <v>3.576</v>
      </c>
      <c r="W30" s="9" t="n">
        <v>19.627</v>
      </c>
      <c r="X30" s="9" t="n">
        <v>11.602</v>
      </c>
    </row>
    <row r="31" customFormat="false" ht="15" hidden="false" customHeight="false" outlineLevel="0" collapsed="false">
      <c r="A31" s="1" t="s">
        <v>53</v>
      </c>
      <c r="B31" s="5" t="n">
        <v>1.145</v>
      </c>
      <c r="C31" s="7" t="n">
        <v>0.286</v>
      </c>
      <c r="D31" s="7" t="n">
        <v>0.098</v>
      </c>
      <c r="E31" s="7" t="n">
        <v>0.359</v>
      </c>
      <c r="F31" s="7" t="n">
        <v>0.113</v>
      </c>
      <c r="G31" s="7" t="n">
        <v>0.329</v>
      </c>
      <c r="H31" s="7" t="n">
        <v>0.301</v>
      </c>
      <c r="I31" s="7" t="n">
        <v>0.209</v>
      </c>
      <c r="J31" s="7" t="n">
        <v>0.279</v>
      </c>
      <c r="K31" s="7" t="n">
        <v>0.253</v>
      </c>
      <c r="L31" s="7" t="n">
        <v>0.618</v>
      </c>
      <c r="M31" s="7" t="n">
        <v>0.226</v>
      </c>
      <c r="N31" s="7" t="n">
        <v>0.138</v>
      </c>
      <c r="O31" s="7" t="n">
        <v>0.33</v>
      </c>
      <c r="P31" s="7" t="n">
        <v>0.401</v>
      </c>
      <c r="Q31" s="7" t="n">
        <v>0.192</v>
      </c>
      <c r="R31" s="7" t="n">
        <v>0.182</v>
      </c>
      <c r="S31" s="7" t="n">
        <v>0.268</v>
      </c>
      <c r="T31" s="7" t="n">
        <v>0.191</v>
      </c>
      <c r="U31" s="7" t="n">
        <v>0.847</v>
      </c>
      <c r="V31" s="7" t="n">
        <v>0.159</v>
      </c>
      <c r="W31" s="5" t="n">
        <v>1.041</v>
      </c>
      <c r="X31" s="7" t="n">
        <v>0.6</v>
      </c>
    </row>
    <row r="32" customFormat="false" ht="15" hidden="false" customHeight="false" outlineLevel="0" collapsed="false">
      <c r="A32" s="1" t="s">
        <v>54</v>
      </c>
      <c r="B32" s="9" t="n">
        <v>68.262</v>
      </c>
      <c r="C32" s="9" t="n">
        <v>28.683</v>
      </c>
      <c r="D32" s="5" t="n">
        <v>4.784</v>
      </c>
      <c r="E32" s="9" t="n">
        <v>15.262</v>
      </c>
      <c r="F32" s="5" t="n">
        <v>4.55</v>
      </c>
      <c r="G32" s="5" t="n">
        <v>4.662</v>
      </c>
      <c r="H32" s="9" t="n">
        <v>13.509</v>
      </c>
      <c r="I32" s="9" t="n">
        <v>10.563</v>
      </c>
      <c r="J32" s="5" t="n">
        <v>9.384</v>
      </c>
      <c r="K32" s="5" t="n">
        <v>8.403</v>
      </c>
      <c r="L32" s="9" t="n">
        <v>18.319</v>
      </c>
      <c r="M32" s="9" t="n">
        <v>19.155</v>
      </c>
      <c r="N32" s="5" t="n">
        <v>6.301</v>
      </c>
      <c r="O32" s="5" t="n">
        <v>5.439</v>
      </c>
      <c r="P32" s="5" t="n">
        <v>5.224</v>
      </c>
      <c r="Q32" s="9" t="n">
        <v>17.392</v>
      </c>
      <c r="R32" s="5" t="n">
        <v>0.527</v>
      </c>
      <c r="S32" s="5" t="n">
        <v>1.723</v>
      </c>
      <c r="T32" s="5" t="n">
        <v>3.773</v>
      </c>
      <c r="U32" s="5" t="n">
        <v>4.098</v>
      </c>
      <c r="V32" s="5" t="n">
        <v>2.171</v>
      </c>
      <c r="W32" s="9" t="n">
        <v>22.755</v>
      </c>
      <c r="X32" s="9" t="n">
        <v>12.463</v>
      </c>
    </row>
    <row r="33" customFormat="false" ht="15" hidden="false" customHeight="false" outlineLevel="0" collapsed="false">
      <c r="A33" s="1" t="s">
        <v>55</v>
      </c>
      <c r="B33" s="9" t="n">
        <v>48.947</v>
      </c>
      <c r="C33" s="9" t="n">
        <v>54.879</v>
      </c>
      <c r="D33" s="8" t="n">
        <v>144.564</v>
      </c>
      <c r="E33" s="8" t="n">
        <v>152.817</v>
      </c>
      <c r="F33" s="9" t="n">
        <v>33.568</v>
      </c>
      <c r="G33" s="8" t="n">
        <v>304.874</v>
      </c>
      <c r="H33" s="9" t="n">
        <v>82.29</v>
      </c>
      <c r="I33" s="8" t="n">
        <v>119.837</v>
      </c>
      <c r="J33" s="9" t="n">
        <v>90.377</v>
      </c>
      <c r="K33" s="9" t="n">
        <v>51.357</v>
      </c>
      <c r="L33" s="8" t="n">
        <v>340.856</v>
      </c>
      <c r="M33" s="8" t="n">
        <v>739.995</v>
      </c>
      <c r="N33" s="8" t="n">
        <v>162.83</v>
      </c>
      <c r="O33" s="9" t="n">
        <v>86.24</v>
      </c>
      <c r="P33" s="8" t="n">
        <v>323.977</v>
      </c>
      <c r="Q33" s="8" t="n">
        <v>186.8</v>
      </c>
      <c r="R33" s="5" t="n">
        <v>7.197</v>
      </c>
      <c r="S33" s="9" t="n">
        <v>92.393</v>
      </c>
      <c r="T33" s="9" t="n">
        <v>84.613</v>
      </c>
      <c r="U33" s="8" t="n">
        <v>191.885</v>
      </c>
      <c r="V33" s="9" t="n">
        <v>81.53</v>
      </c>
      <c r="W33" s="8" t="n">
        <v>124.76</v>
      </c>
      <c r="X33" s="8" t="n">
        <v>103.145</v>
      </c>
    </row>
    <row r="34" customFormat="false" ht="15" hidden="false" customHeight="false" outlineLevel="0" collapsed="false">
      <c r="A34" s="1" t="s">
        <v>56</v>
      </c>
      <c r="B34" s="8" t="n">
        <v>15788.91</v>
      </c>
      <c r="C34" s="8" t="n">
        <v>7898.214</v>
      </c>
      <c r="D34" s="8" t="n">
        <v>12690.864</v>
      </c>
      <c r="E34" s="8" t="n">
        <v>10860.644</v>
      </c>
      <c r="F34" s="8" t="n">
        <v>13010.465</v>
      </c>
      <c r="G34" s="8" t="n">
        <v>21539.531</v>
      </c>
      <c r="H34" s="8" t="n">
        <v>15649.4</v>
      </c>
      <c r="I34" s="8" t="n">
        <v>11858.068</v>
      </c>
      <c r="J34" s="8" t="n">
        <v>9704.735</v>
      </c>
      <c r="K34" s="8" t="n">
        <v>9713.762</v>
      </c>
      <c r="L34" s="8" t="n">
        <v>10215.395</v>
      </c>
      <c r="M34" s="8" t="n">
        <v>29003.682</v>
      </c>
      <c r="N34" s="8" t="n">
        <v>12220.493</v>
      </c>
      <c r="O34" s="8" t="n">
        <v>14960.252</v>
      </c>
      <c r="P34" s="8" t="n">
        <v>10100.525</v>
      </c>
      <c r="Q34" s="8" t="n">
        <v>18001.052</v>
      </c>
      <c r="R34" s="8" t="n">
        <v>2976.569</v>
      </c>
      <c r="S34" s="8" t="n">
        <v>6875.956</v>
      </c>
      <c r="T34" s="8" t="n">
        <v>5951.153</v>
      </c>
      <c r="U34" s="8" t="n">
        <v>12965.779</v>
      </c>
      <c r="V34" s="8" t="n">
        <v>12580.239</v>
      </c>
      <c r="W34" s="8" t="n">
        <v>5734.863</v>
      </c>
      <c r="X34" s="8" t="n">
        <v>9157.551</v>
      </c>
    </row>
    <row r="35" customFormat="false" ht="15" hidden="false" customHeight="false" outlineLevel="0" collapsed="false">
      <c r="A35" s="1" t="s">
        <v>57</v>
      </c>
      <c r="B35" s="8" t="n">
        <v>19747.223</v>
      </c>
      <c r="C35" s="8" t="n">
        <v>30304.213</v>
      </c>
      <c r="D35" s="8" t="n">
        <v>41379.565</v>
      </c>
      <c r="E35" s="8" t="n">
        <v>54606.566</v>
      </c>
      <c r="F35" s="8" t="n">
        <v>53916.906</v>
      </c>
      <c r="G35" s="8" t="n">
        <v>83249.52</v>
      </c>
      <c r="H35" s="8" t="n">
        <v>70590.07</v>
      </c>
      <c r="I35" s="8" t="n">
        <v>128264.08</v>
      </c>
      <c r="J35" s="8" t="n">
        <v>40027.673</v>
      </c>
      <c r="K35" s="8" t="n">
        <v>45440.042</v>
      </c>
      <c r="L35" s="8" t="n">
        <v>65571.172</v>
      </c>
      <c r="M35" s="8" t="n">
        <v>68097.662</v>
      </c>
      <c r="N35" s="8" t="n">
        <v>71624.142</v>
      </c>
      <c r="O35" s="8" t="n">
        <v>92437.635</v>
      </c>
      <c r="P35" s="8" t="n">
        <v>66377.857</v>
      </c>
      <c r="Q35" s="8" t="n">
        <v>42849.57</v>
      </c>
      <c r="R35" s="8" t="n">
        <v>1912.485</v>
      </c>
      <c r="S35" s="8" t="n">
        <v>58260.171</v>
      </c>
      <c r="T35" s="8" t="n">
        <v>82069.442</v>
      </c>
      <c r="U35" s="8" t="n">
        <v>28332.259</v>
      </c>
      <c r="V35" s="8" t="n">
        <v>60121.318</v>
      </c>
      <c r="W35" s="8" t="n">
        <v>13086.964</v>
      </c>
      <c r="X35" s="8" t="n">
        <v>36604.141</v>
      </c>
    </row>
    <row r="36" customFormat="false" ht="15" hidden="false" customHeight="false" outlineLevel="0" collapsed="false">
      <c r="A36" s="1" t="s">
        <v>58</v>
      </c>
      <c r="B36" s="5" t="n">
        <v>3.079</v>
      </c>
      <c r="C36" s="5" t="n">
        <v>1.998</v>
      </c>
      <c r="D36" s="5" t="n">
        <v>1.398</v>
      </c>
      <c r="E36" s="5" t="n">
        <v>3.004</v>
      </c>
      <c r="F36" s="5" t="n">
        <v>1.201</v>
      </c>
      <c r="G36" s="5" t="n">
        <v>1.554</v>
      </c>
      <c r="H36" s="5" t="n">
        <v>3.616</v>
      </c>
      <c r="I36" s="5" t="n">
        <v>4.983</v>
      </c>
      <c r="J36" s="5" t="n">
        <v>4.275</v>
      </c>
      <c r="K36" s="5" t="n">
        <v>1.508</v>
      </c>
      <c r="L36" s="5" t="n">
        <v>7.652</v>
      </c>
      <c r="M36" s="5" t="n">
        <v>2.345</v>
      </c>
      <c r="N36" s="5" t="n">
        <v>2.649</v>
      </c>
      <c r="O36" s="5" t="n">
        <v>2.452</v>
      </c>
      <c r="P36" s="5" t="n">
        <v>3.156</v>
      </c>
      <c r="Q36" s="5" t="n">
        <v>1.107</v>
      </c>
      <c r="R36" s="7" t="n">
        <v>0.617</v>
      </c>
      <c r="S36" s="5" t="n">
        <v>2.107</v>
      </c>
      <c r="T36" s="5" t="n">
        <v>2.252</v>
      </c>
      <c r="U36" s="5" t="n">
        <v>1.472</v>
      </c>
      <c r="V36" s="5" t="n">
        <v>4.917</v>
      </c>
      <c r="W36" s="5" t="n">
        <v>49.325</v>
      </c>
      <c r="X36" s="5" t="n">
        <v>27.121</v>
      </c>
    </row>
    <row r="37" customFormat="false" ht="15" hidden="false" customHeight="false" outlineLevel="0" collapsed="false">
      <c r="A37" s="1" t="s">
        <v>59</v>
      </c>
      <c r="B37" s="5" t="n">
        <v>7.478</v>
      </c>
      <c r="C37" s="5" t="n">
        <v>4.788</v>
      </c>
      <c r="D37" s="7" t="n">
        <v>0.374</v>
      </c>
      <c r="E37" s="7" t="n">
        <v>0.282</v>
      </c>
      <c r="F37" s="7" t="n">
        <v>0.888</v>
      </c>
      <c r="G37" s="7" t="n">
        <v>0.217</v>
      </c>
      <c r="H37" s="7" t="n">
        <v>0.246</v>
      </c>
      <c r="I37" s="7" t="n">
        <v>0.884</v>
      </c>
      <c r="J37" s="5" t="n">
        <v>1.15</v>
      </c>
      <c r="K37" s="7" t="n">
        <v>0.14</v>
      </c>
      <c r="L37" s="5" t="n">
        <v>8.973</v>
      </c>
      <c r="M37" s="7" t="n">
        <v>0.482</v>
      </c>
      <c r="N37" s="7" t="n">
        <v>0.332</v>
      </c>
      <c r="O37" s="7" t="n">
        <v>0.874</v>
      </c>
      <c r="P37" s="7" t="n">
        <v>0.258</v>
      </c>
      <c r="Q37" s="7" t="n">
        <v>0.093</v>
      </c>
      <c r="R37" s="7" t="n">
        <v>0.072</v>
      </c>
      <c r="S37" s="5" t="n">
        <v>1.34</v>
      </c>
      <c r="T37" s="5" t="n">
        <v>1.071</v>
      </c>
      <c r="U37" s="7" t="n">
        <v>0.541</v>
      </c>
      <c r="V37" s="7" t="n">
        <v>0.221</v>
      </c>
      <c r="W37" s="8" t="n">
        <v>112.816</v>
      </c>
      <c r="X37" s="9" t="n">
        <v>56.519</v>
      </c>
    </row>
    <row r="38" customFormat="false" ht="15" hidden="false" customHeight="false" outlineLevel="0" collapsed="false">
      <c r="A38" s="1" t="s">
        <v>60</v>
      </c>
      <c r="B38" s="7" t="n">
        <v>0.214</v>
      </c>
      <c r="C38" s="7" t="n">
        <v>0.138</v>
      </c>
      <c r="D38" s="7" t="n">
        <v>0.033</v>
      </c>
      <c r="E38" s="7" t="n">
        <v>0.036</v>
      </c>
      <c r="F38" s="7" t="n">
        <v>0.053</v>
      </c>
      <c r="G38" s="7" t="n">
        <v>0.028</v>
      </c>
      <c r="H38" s="7" t="n">
        <v>0.02</v>
      </c>
      <c r="I38" s="7" t="n">
        <v>0.085</v>
      </c>
      <c r="J38" s="7" t="n">
        <v>0.044</v>
      </c>
      <c r="K38" s="7" t="n">
        <v>0.005</v>
      </c>
      <c r="L38" s="7" t="n">
        <v>0.259</v>
      </c>
      <c r="M38" s="7" t="n">
        <v>0.035</v>
      </c>
      <c r="N38" s="7" t="n">
        <v>0.022</v>
      </c>
      <c r="O38" s="7" t="n">
        <v>0.068</v>
      </c>
      <c r="P38" s="7" t="n">
        <v>0.06</v>
      </c>
      <c r="Q38" s="5" t="s">
        <v>26</v>
      </c>
      <c r="R38" s="7" t="n">
        <v>0.012</v>
      </c>
      <c r="S38" s="7" t="n">
        <v>0.069</v>
      </c>
      <c r="T38" s="7" t="n">
        <v>0.053</v>
      </c>
      <c r="U38" s="7" t="n">
        <v>0.052</v>
      </c>
      <c r="V38" s="7" t="n">
        <v>0.025</v>
      </c>
      <c r="W38" s="5" t="n">
        <v>1.627</v>
      </c>
      <c r="X38" s="7" t="n">
        <v>0.826</v>
      </c>
    </row>
    <row r="39" customFormat="false" ht="15" hidden="false" customHeight="false" outlineLevel="0" collapsed="false">
      <c r="A39" s="1" t="s">
        <v>61</v>
      </c>
      <c r="B39" s="9" t="n">
        <v>39.33</v>
      </c>
      <c r="C39" s="9" t="n">
        <v>36.059</v>
      </c>
      <c r="D39" s="9" t="n">
        <v>20.825</v>
      </c>
      <c r="E39" s="9" t="n">
        <v>24.588</v>
      </c>
      <c r="F39" s="5" t="n">
        <v>8.274</v>
      </c>
      <c r="G39" s="5" t="n">
        <v>1.585</v>
      </c>
      <c r="H39" s="5" t="n">
        <v>4.334</v>
      </c>
      <c r="I39" s="9" t="n">
        <v>53.817</v>
      </c>
      <c r="J39" s="5" t="n">
        <v>8.775</v>
      </c>
      <c r="K39" s="5" t="n">
        <v>4.013</v>
      </c>
      <c r="L39" s="9" t="n">
        <v>18.769</v>
      </c>
      <c r="M39" s="9" t="n">
        <v>12.134</v>
      </c>
      <c r="N39" s="9" t="n">
        <v>10.083</v>
      </c>
      <c r="O39" s="9" t="n">
        <v>26.217</v>
      </c>
      <c r="P39" s="9" t="n">
        <v>23.169</v>
      </c>
      <c r="Q39" s="9" t="n">
        <v>18.451</v>
      </c>
      <c r="R39" s="5" t="n">
        <v>3.829</v>
      </c>
      <c r="S39" s="9" t="n">
        <v>12.51</v>
      </c>
      <c r="T39" s="9" t="n">
        <v>18.94</v>
      </c>
      <c r="U39" s="9" t="n">
        <v>23.503</v>
      </c>
      <c r="V39" s="9" t="n">
        <v>25.612</v>
      </c>
      <c r="W39" s="5" t="n">
        <v>2.206</v>
      </c>
      <c r="X39" s="9" t="n">
        <v>13.909</v>
      </c>
    </row>
    <row r="40" customFormat="false" ht="15" hidden="false" customHeight="false" outlineLevel="0" collapsed="false">
      <c r="A40" s="1" t="s">
        <v>62</v>
      </c>
      <c r="B40" s="8" t="n">
        <v>192.78</v>
      </c>
      <c r="C40" s="8" t="n">
        <v>166.015</v>
      </c>
      <c r="D40" s="5" t="n">
        <v>8.534</v>
      </c>
      <c r="E40" s="9" t="n">
        <v>55.546</v>
      </c>
      <c r="F40" s="9" t="n">
        <v>12.788</v>
      </c>
      <c r="G40" s="9" t="n">
        <v>22.595</v>
      </c>
      <c r="H40" s="9" t="n">
        <v>31.615</v>
      </c>
      <c r="I40" s="9" t="n">
        <v>10.008</v>
      </c>
      <c r="J40" s="9" t="n">
        <v>37.612</v>
      </c>
      <c r="K40" s="9" t="n">
        <v>22.072</v>
      </c>
      <c r="L40" s="8" t="n">
        <v>134.832</v>
      </c>
      <c r="M40" s="9" t="n">
        <v>54.596</v>
      </c>
      <c r="N40" s="9" t="n">
        <v>12.049</v>
      </c>
      <c r="O40" s="5" t="n">
        <v>7.305</v>
      </c>
      <c r="P40" s="9" t="n">
        <v>39.677</v>
      </c>
      <c r="Q40" s="5" t="n">
        <v>9.156</v>
      </c>
      <c r="R40" s="5" t="n">
        <v>2.672</v>
      </c>
      <c r="S40" s="9" t="n">
        <v>20.459</v>
      </c>
      <c r="T40" s="9" t="n">
        <v>17.682</v>
      </c>
      <c r="U40" s="9" t="n">
        <v>57.049</v>
      </c>
      <c r="V40" s="5" t="n">
        <v>7.25</v>
      </c>
      <c r="W40" s="9" t="n">
        <v>53.695</v>
      </c>
      <c r="X40" s="9" t="n">
        <v>30.472</v>
      </c>
    </row>
    <row r="41" customFormat="false" ht="15" hidden="false" customHeight="false" outlineLevel="0" collapsed="false">
      <c r="A41" s="1" t="s">
        <v>63</v>
      </c>
      <c r="B41" s="8" t="n">
        <v>1066.073</v>
      </c>
      <c r="C41" s="8" t="n">
        <v>924.066</v>
      </c>
      <c r="D41" s="8" t="n">
        <v>3084.58</v>
      </c>
      <c r="E41" s="8" t="n">
        <v>2185.283</v>
      </c>
      <c r="F41" s="8" t="n">
        <v>861.114</v>
      </c>
      <c r="G41" s="8" t="n">
        <v>3069.441</v>
      </c>
      <c r="H41" s="8" t="n">
        <v>1784.646</v>
      </c>
      <c r="I41" s="8" t="n">
        <v>2360.055</v>
      </c>
      <c r="J41" s="8" t="n">
        <v>1069.531</v>
      </c>
      <c r="K41" s="8" t="n">
        <v>870.083</v>
      </c>
      <c r="L41" s="8" t="n">
        <v>4874.953</v>
      </c>
      <c r="M41" s="8" t="n">
        <v>7786.905</v>
      </c>
      <c r="N41" s="8" t="n">
        <v>2461.143</v>
      </c>
      <c r="O41" s="8" t="n">
        <v>2343.2</v>
      </c>
      <c r="P41" s="8" t="n">
        <v>3062.264</v>
      </c>
      <c r="Q41" s="8" t="n">
        <v>4672.948</v>
      </c>
      <c r="R41" s="8" t="n">
        <v>301.491</v>
      </c>
      <c r="S41" s="8" t="n">
        <v>875.633</v>
      </c>
      <c r="T41" s="8" t="n">
        <v>471.831</v>
      </c>
      <c r="U41" s="8" t="n">
        <v>1001.716</v>
      </c>
      <c r="V41" s="8" t="n">
        <v>1145.397</v>
      </c>
      <c r="W41" s="8" t="n">
        <v>704.438</v>
      </c>
      <c r="X41" s="8" t="n">
        <v>924.918</v>
      </c>
    </row>
    <row r="42" customFormat="false" ht="15" hidden="false" customHeight="false" outlineLevel="0" collapsed="false">
      <c r="A42" s="1" t="s">
        <v>64</v>
      </c>
      <c r="B42" s="8" t="n">
        <v>1955.16</v>
      </c>
      <c r="C42" s="8" t="n">
        <v>1703.65</v>
      </c>
      <c r="D42" s="8" t="n">
        <v>2984.275</v>
      </c>
      <c r="E42" s="8" t="n">
        <v>2667.56</v>
      </c>
      <c r="F42" s="8" t="n">
        <v>1446.791</v>
      </c>
      <c r="G42" s="8" t="n">
        <v>4166.568</v>
      </c>
      <c r="H42" s="8" t="n">
        <v>2779.682</v>
      </c>
      <c r="I42" s="8" t="n">
        <v>2639.247</v>
      </c>
      <c r="J42" s="8" t="n">
        <v>1746.275</v>
      </c>
      <c r="K42" s="8" t="n">
        <v>1545.242</v>
      </c>
      <c r="L42" s="8" t="n">
        <v>4792.736</v>
      </c>
      <c r="M42" s="8" t="n">
        <v>7907.177</v>
      </c>
      <c r="N42" s="8" t="n">
        <v>2781.522</v>
      </c>
      <c r="O42" s="8" t="n">
        <v>2526.062</v>
      </c>
      <c r="P42" s="8" t="n">
        <v>3273.362</v>
      </c>
      <c r="Q42" s="8" t="n">
        <v>4328.582</v>
      </c>
      <c r="R42" s="8" t="n">
        <v>355.045</v>
      </c>
      <c r="S42" s="8" t="n">
        <v>1471.495</v>
      </c>
      <c r="T42" s="8" t="n">
        <v>747.018</v>
      </c>
      <c r="U42" s="8" t="n">
        <v>1839.171</v>
      </c>
      <c r="V42" s="8" t="n">
        <v>2122.354</v>
      </c>
      <c r="W42" s="8" t="n">
        <v>1359.424</v>
      </c>
      <c r="X42" s="8" t="n">
        <v>1740.889</v>
      </c>
    </row>
    <row r="43" customFormat="false" ht="15" hidden="false" customHeight="false" outlineLevel="0" collapsed="false">
      <c r="A43" s="1" t="s">
        <v>65</v>
      </c>
      <c r="B43" s="8" t="n">
        <v>226.593</v>
      </c>
      <c r="C43" s="8" t="n">
        <v>197.998</v>
      </c>
      <c r="D43" s="8" t="n">
        <v>233.848</v>
      </c>
      <c r="E43" s="8" t="n">
        <v>244.389</v>
      </c>
      <c r="F43" s="8" t="n">
        <v>149.559</v>
      </c>
      <c r="G43" s="8" t="n">
        <v>359.819</v>
      </c>
      <c r="H43" s="8" t="n">
        <v>256.194</v>
      </c>
      <c r="I43" s="8" t="n">
        <v>212.195</v>
      </c>
      <c r="J43" s="8" t="n">
        <v>158.643</v>
      </c>
      <c r="K43" s="8" t="n">
        <v>147.499</v>
      </c>
      <c r="L43" s="8" t="n">
        <v>339.463</v>
      </c>
      <c r="M43" s="8" t="n">
        <v>624.857</v>
      </c>
      <c r="N43" s="8" t="n">
        <v>219.636</v>
      </c>
      <c r="O43" s="8" t="n">
        <v>212.271</v>
      </c>
      <c r="P43" s="8" t="n">
        <v>263.593</v>
      </c>
      <c r="Q43" s="8" t="n">
        <v>297.231</v>
      </c>
      <c r="R43" s="9" t="n">
        <v>27.983</v>
      </c>
      <c r="S43" s="8" t="n">
        <v>139.815</v>
      </c>
      <c r="T43" s="9" t="n">
        <v>74.193</v>
      </c>
      <c r="U43" s="8" t="n">
        <v>189.643</v>
      </c>
      <c r="V43" s="8" t="n">
        <v>203.121</v>
      </c>
      <c r="W43" s="8" t="n">
        <v>151.325</v>
      </c>
      <c r="X43" s="8" t="n">
        <v>177.223</v>
      </c>
    </row>
    <row r="44" customFormat="false" ht="15" hidden="false" customHeight="false" outlineLevel="0" collapsed="false">
      <c r="A44" s="1" t="s">
        <v>66</v>
      </c>
      <c r="B44" s="8" t="n">
        <v>749.833</v>
      </c>
      <c r="C44" s="8" t="n">
        <v>691.369</v>
      </c>
      <c r="D44" s="8" t="n">
        <v>605.301</v>
      </c>
      <c r="E44" s="8" t="n">
        <v>689.052</v>
      </c>
      <c r="F44" s="8" t="n">
        <v>430.283</v>
      </c>
      <c r="G44" s="8" t="n">
        <v>978.727</v>
      </c>
      <c r="H44" s="8" t="n">
        <v>727.937</v>
      </c>
      <c r="I44" s="8" t="n">
        <v>533.384</v>
      </c>
      <c r="J44" s="8" t="n">
        <v>441.398</v>
      </c>
      <c r="K44" s="8" t="n">
        <v>414.046</v>
      </c>
      <c r="L44" s="8" t="n">
        <v>877.416</v>
      </c>
      <c r="M44" s="8" t="n">
        <v>1818.569</v>
      </c>
      <c r="N44" s="8" t="n">
        <v>591.776</v>
      </c>
      <c r="O44" s="8" t="n">
        <v>541.25</v>
      </c>
      <c r="P44" s="8" t="n">
        <v>678.999</v>
      </c>
      <c r="Q44" s="8" t="n">
        <v>745.475</v>
      </c>
      <c r="R44" s="9" t="n">
        <v>74.872</v>
      </c>
      <c r="S44" s="8" t="n">
        <v>411.191</v>
      </c>
      <c r="T44" s="8" t="n">
        <v>240.856</v>
      </c>
      <c r="U44" s="8" t="n">
        <v>557.426</v>
      </c>
      <c r="V44" s="8" t="n">
        <v>543.736</v>
      </c>
      <c r="W44" s="8" t="n">
        <v>531.014</v>
      </c>
      <c r="X44" s="8" t="n">
        <v>537.375</v>
      </c>
    </row>
    <row r="45" customFormat="false" ht="15" hidden="false" customHeight="false" outlineLevel="0" collapsed="false">
      <c r="A45" s="1" t="s">
        <v>67</v>
      </c>
      <c r="B45" s="9" t="n">
        <v>87.356</v>
      </c>
      <c r="C45" s="9" t="n">
        <v>89.32</v>
      </c>
      <c r="D45" s="9" t="n">
        <v>47.672</v>
      </c>
      <c r="E45" s="9" t="n">
        <v>67.585</v>
      </c>
      <c r="F45" s="9" t="n">
        <v>36.33</v>
      </c>
      <c r="G45" s="9" t="n">
        <v>92.939</v>
      </c>
      <c r="H45" s="9" t="n">
        <v>57.952</v>
      </c>
      <c r="I45" s="9" t="n">
        <v>39.651</v>
      </c>
      <c r="J45" s="9" t="n">
        <v>37.978</v>
      </c>
      <c r="K45" s="9" t="n">
        <v>32.268</v>
      </c>
      <c r="L45" s="9" t="n">
        <v>77.455</v>
      </c>
      <c r="M45" s="9" t="n">
        <v>213.934</v>
      </c>
      <c r="N45" s="9" t="n">
        <v>55.262</v>
      </c>
      <c r="O45" s="9" t="n">
        <v>38.655</v>
      </c>
      <c r="P45" s="9" t="n">
        <v>58.59</v>
      </c>
      <c r="Q45" s="9" t="n">
        <v>82.468</v>
      </c>
      <c r="R45" s="9" t="n">
        <v>6.413</v>
      </c>
      <c r="S45" s="9" t="n">
        <v>39.701</v>
      </c>
      <c r="T45" s="9" t="n">
        <v>39.846</v>
      </c>
      <c r="U45" s="9" t="n">
        <v>54.364</v>
      </c>
      <c r="V45" s="9" t="n">
        <v>33.628</v>
      </c>
      <c r="W45" s="9" t="n">
        <v>68.03</v>
      </c>
      <c r="X45" s="9" t="n">
        <v>50.829</v>
      </c>
    </row>
    <row r="46" customFormat="false" ht="15" hidden="false" customHeight="false" outlineLevel="0" collapsed="false">
      <c r="A46" s="1" t="s">
        <v>68</v>
      </c>
      <c r="B46" s="9" t="n">
        <v>26.557</v>
      </c>
      <c r="C46" s="9" t="n">
        <v>27.308</v>
      </c>
      <c r="D46" s="9" t="n">
        <v>12.095</v>
      </c>
      <c r="E46" s="9" t="n">
        <v>21.47</v>
      </c>
      <c r="F46" s="9" t="n">
        <v>11.064</v>
      </c>
      <c r="G46" s="9" t="n">
        <v>28.749</v>
      </c>
      <c r="H46" s="9" t="n">
        <v>20.32</v>
      </c>
      <c r="I46" s="9" t="n">
        <v>17.846</v>
      </c>
      <c r="J46" s="9" t="n">
        <v>13.268</v>
      </c>
      <c r="K46" s="9" t="n">
        <v>10.839</v>
      </c>
      <c r="L46" s="9" t="n">
        <v>28.647</v>
      </c>
      <c r="M46" s="9" t="n">
        <v>60.406</v>
      </c>
      <c r="N46" s="9" t="n">
        <v>21.197</v>
      </c>
      <c r="O46" s="9" t="n">
        <v>14.549</v>
      </c>
      <c r="P46" s="9" t="n">
        <v>19.468</v>
      </c>
      <c r="Q46" s="9" t="n">
        <v>28.255</v>
      </c>
      <c r="R46" s="9" t="n">
        <v>1.509</v>
      </c>
      <c r="S46" s="9" t="n">
        <v>15.367</v>
      </c>
      <c r="T46" s="9" t="n">
        <v>20.37</v>
      </c>
      <c r="U46" s="9" t="n">
        <v>16.595</v>
      </c>
      <c r="V46" s="9" t="n">
        <v>12.167</v>
      </c>
      <c r="W46" s="9" t="n">
        <v>17.527</v>
      </c>
      <c r="X46" s="9" t="n">
        <v>14.847</v>
      </c>
    </row>
    <row r="47" customFormat="false" ht="15" hidden="false" customHeight="false" outlineLevel="0" collapsed="false">
      <c r="A47" s="1" t="s">
        <v>69</v>
      </c>
      <c r="B47" s="9" t="n">
        <v>81.765</v>
      </c>
      <c r="C47" s="9" t="n">
        <v>81.857</v>
      </c>
      <c r="D47" s="9" t="n">
        <v>26.21</v>
      </c>
      <c r="E47" s="9" t="n">
        <v>50.761</v>
      </c>
      <c r="F47" s="9" t="n">
        <v>19.448</v>
      </c>
      <c r="G47" s="9" t="n">
        <v>51.858</v>
      </c>
      <c r="H47" s="9" t="n">
        <v>39.941</v>
      </c>
      <c r="I47" s="9" t="n">
        <v>26.036</v>
      </c>
      <c r="J47" s="9" t="n">
        <v>28.051</v>
      </c>
      <c r="K47" s="9" t="n">
        <v>18.569</v>
      </c>
      <c r="L47" s="9" t="n">
        <v>61.436</v>
      </c>
      <c r="M47" s="9" t="n">
        <v>137.943</v>
      </c>
      <c r="N47" s="9" t="n">
        <v>31.946</v>
      </c>
      <c r="O47" s="9" t="n">
        <v>22.91</v>
      </c>
      <c r="P47" s="9" t="n">
        <v>50.913</v>
      </c>
      <c r="Q47" s="9" t="n">
        <v>61.719</v>
      </c>
      <c r="R47" s="9" t="n">
        <v>3.846</v>
      </c>
      <c r="S47" s="9" t="n">
        <v>25.49</v>
      </c>
      <c r="T47" s="9" t="n">
        <v>30.986</v>
      </c>
      <c r="U47" s="9" t="n">
        <v>43.678</v>
      </c>
      <c r="V47" s="9" t="n">
        <v>18.784</v>
      </c>
      <c r="W47" s="9" t="n">
        <v>48.109</v>
      </c>
      <c r="X47" s="9" t="n">
        <v>33.446</v>
      </c>
    </row>
    <row r="48" customFormat="false" ht="15" hidden="false" customHeight="false" outlineLevel="0" collapsed="false">
      <c r="A48" s="1" t="s">
        <v>70</v>
      </c>
      <c r="B48" s="9" t="n">
        <v>11.342</v>
      </c>
      <c r="C48" s="9" t="n">
        <v>11.128</v>
      </c>
      <c r="D48" s="5" t="n">
        <v>2.694</v>
      </c>
      <c r="E48" s="5" t="n">
        <v>5.804</v>
      </c>
      <c r="F48" s="5" t="n">
        <v>2.239</v>
      </c>
      <c r="G48" s="5" t="n">
        <v>4.772</v>
      </c>
      <c r="H48" s="5" t="n">
        <v>4.936</v>
      </c>
      <c r="I48" s="5" t="n">
        <v>2.847</v>
      </c>
      <c r="J48" s="5" t="n">
        <v>3.626</v>
      </c>
      <c r="K48" s="5" t="n">
        <v>2.283</v>
      </c>
      <c r="L48" s="5" t="n">
        <v>9.137</v>
      </c>
      <c r="M48" s="9" t="n">
        <v>11.453</v>
      </c>
      <c r="N48" s="5" t="n">
        <v>2.902</v>
      </c>
      <c r="O48" s="5" t="n">
        <v>2.523</v>
      </c>
      <c r="P48" s="5" t="n">
        <v>6.129</v>
      </c>
      <c r="Q48" s="5" t="n">
        <v>4.937</v>
      </c>
      <c r="R48" s="7" t="n">
        <v>0.426</v>
      </c>
      <c r="S48" s="5" t="n">
        <v>2.711</v>
      </c>
      <c r="T48" s="5" t="n">
        <v>2.937</v>
      </c>
      <c r="U48" s="5" t="n">
        <v>5.454</v>
      </c>
      <c r="V48" s="5" t="n">
        <v>2.176</v>
      </c>
      <c r="W48" s="5" t="n">
        <v>5.604</v>
      </c>
      <c r="X48" s="5" t="n">
        <v>3.89</v>
      </c>
    </row>
    <row r="49" customFormat="false" ht="15" hidden="false" customHeight="false" outlineLevel="0" collapsed="false">
      <c r="A49" s="1" t="s">
        <v>71</v>
      </c>
      <c r="B49" s="9" t="n">
        <v>47.593</v>
      </c>
      <c r="C49" s="9" t="n">
        <v>44.81</v>
      </c>
      <c r="D49" s="5" t="n">
        <v>2.51</v>
      </c>
      <c r="E49" s="9" t="n">
        <v>15.225</v>
      </c>
      <c r="F49" s="5" t="n">
        <v>4.248</v>
      </c>
      <c r="G49" s="5" t="n">
        <v>7.519</v>
      </c>
      <c r="H49" s="9" t="n">
        <v>12.345</v>
      </c>
      <c r="I49" s="5" t="n">
        <v>3.546</v>
      </c>
      <c r="J49" s="9" t="n">
        <v>11.502</v>
      </c>
      <c r="K49" s="5" t="n">
        <v>5.949</v>
      </c>
      <c r="L49" s="9" t="n">
        <v>38.586</v>
      </c>
      <c r="M49" s="9" t="n">
        <v>17.19</v>
      </c>
      <c r="N49" s="5" t="n">
        <v>3.815</v>
      </c>
      <c r="O49" s="5" t="n">
        <v>2.503</v>
      </c>
      <c r="P49" s="9" t="n">
        <v>13.47</v>
      </c>
      <c r="Q49" s="5" t="n">
        <v>5.7</v>
      </c>
      <c r="R49" s="7" t="n">
        <v>0.678</v>
      </c>
      <c r="S49" s="5" t="n">
        <v>6.742</v>
      </c>
      <c r="T49" s="5" t="n">
        <v>7.332</v>
      </c>
      <c r="U49" s="9" t="n">
        <v>16.972</v>
      </c>
      <c r="V49" s="5" t="n">
        <v>2.392</v>
      </c>
      <c r="W49" s="9" t="n">
        <v>18.481</v>
      </c>
      <c r="X49" s="9" t="n">
        <v>10.437</v>
      </c>
    </row>
    <row r="50" customFormat="false" ht="15" hidden="false" customHeight="false" outlineLevel="0" collapsed="false">
      <c r="A50" s="1" t="s">
        <v>72</v>
      </c>
      <c r="B50" s="5" t="n">
        <v>7.348</v>
      </c>
      <c r="C50" s="5" t="n">
        <v>6.676</v>
      </c>
      <c r="D50" s="7" t="n">
        <v>0.363</v>
      </c>
      <c r="E50" s="5" t="n">
        <v>2.059</v>
      </c>
      <c r="F50" s="5" t="n">
        <v>0.625</v>
      </c>
      <c r="G50" s="5" t="n">
        <v>0.952</v>
      </c>
      <c r="H50" s="5" t="n">
        <v>1.445</v>
      </c>
      <c r="I50" s="7" t="n">
        <v>0.447</v>
      </c>
      <c r="J50" s="5" t="n">
        <v>1.563</v>
      </c>
      <c r="K50" s="7" t="n">
        <v>0.901</v>
      </c>
      <c r="L50" s="5" t="n">
        <v>5.638</v>
      </c>
      <c r="M50" s="5" t="n">
        <v>2.099</v>
      </c>
      <c r="N50" s="7" t="n">
        <v>0.475</v>
      </c>
      <c r="O50" s="7" t="n">
        <v>0.334</v>
      </c>
      <c r="P50" s="5" t="n">
        <v>1.644</v>
      </c>
      <c r="Q50" s="7" t="n">
        <v>0.474</v>
      </c>
      <c r="R50" s="7" t="n">
        <v>0.097</v>
      </c>
      <c r="S50" s="7" t="n">
        <v>0.862</v>
      </c>
      <c r="T50" s="7" t="n">
        <v>0.836</v>
      </c>
      <c r="U50" s="5" t="n">
        <v>2.65</v>
      </c>
      <c r="V50" s="7" t="n">
        <v>0.338</v>
      </c>
      <c r="W50" s="5" t="n">
        <v>2.458</v>
      </c>
      <c r="X50" s="5" t="n">
        <v>1.398</v>
      </c>
    </row>
    <row r="51" customFormat="false" ht="15" hidden="false" customHeight="false" outlineLevel="0" collapsed="false">
      <c r="A51" s="1" t="s">
        <v>73</v>
      </c>
      <c r="B51" s="9" t="n">
        <v>15.816</v>
      </c>
      <c r="C51" s="9" t="n">
        <v>14.201</v>
      </c>
      <c r="D51" s="7" t="n">
        <v>0.781</v>
      </c>
      <c r="E51" s="5" t="n">
        <v>3.68</v>
      </c>
      <c r="F51" s="5" t="n">
        <v>1.149</v>
      </c>
      <c r="G51" s="5" t="n">
        <v>1.857</v>
      </c>
      <c r="H51" s="5" t="n">
        <v>2.665</v>
      </c>
      <c r="I51" s="7" t="n">
        <v>0.902</v>
      </c>
      <c r="J51" s="5" t="n">
        <v>3.107</v>
      </c>
      <c r="K51" s="5" t="n">
        <v>1.936</v>
      </c>
      <c r="L51" s="9" t="n">
        <v>11.386</v>
      </c>
      <c r="M51" s="5" t="n">
        <v>3.972</v>
      </c>
      <c r="N51" s="5" t="n">
        <v>1.149</v>
      </c>
      <c r="O51" s="7" t="n">
        <v>0.664</v>
      </c>
      <c r="P51" s="5" t="n">
        <v>2.859</v>
      </c>
      <c r="Q51" s="7" t="n">
        <v>0.795</v>
      </c>
      <c r="R51" s="7" t="n">
        <v>0.204</v>
      </c>
      <c r="S51" s="5" t="n">
        <v>2.13</v>
      </c>
      <c r="T51" s="5" t="n">
        <v>1.599</v>
      </c>
      <c r="U51" s="5" t="n">
        <v>5.569</v>
      </c>
      <c r="V51" s="7" t="n">
        <v>0.825</v>
      </c>
      <c r="W51" s="5" t="n">
        <v>5.003</v>
      </c>
      <c r="X51" s="5" t="n">
        <v>2.914</v>
      </c>
    </row>
    <row r="52" customFormat="false" ht="15" hidden="false" customHeight="false" outlineLevel="0" collapsed="false">
      <c r="A52" s="1" t="s">
        <v>74</v>
      </c>
      <c r="B52" s="5" t="n">
        <v>1.564</v>
      </c>
      <c r="C52" s="5" t="n">
        <v>1.347</v>
      </c>
      <c r="D52" s="7" t="n">
        <v>0.059</v>
      </c>
      <c r="E52" s="7" t="n">
        <v>0.314</v>
      </c>
      <c r="F52" s="7" t="n">
        <v>0.087</v>
      </c>
      <c r="G52" s="7" t="n">
        <v>0.136</v>
      </c>
      <c r="H52" s="7" t="n">
        <v>0.198</v>
      </c>
      <c r="I52" s="7" t="n">
        <v>0.072</v>
      </c>
      <c r="J52" s="7" t="n">
        <v>0.248</v>
      </c>
      <c r="K52" s="7" t="n">
        <v>0.137</v>
      </c>
      <c r="L52" s="5" t="n">
        <v>1.024</v>
      </c>
      <c r="M52" s="7" t="n">
        <v>0.346</v>
      </c>
      <c r="N52" s="7" t="n">
        <v>0.078</v>
      </c>
      <c r="O52" s="7" t="n">
        <v>0.076</v>
      </c>
      <c r="P52" s="7" t="n">
        <v>0.247</v>
      </c>
      <c r="Q52" s="7" t="n">
        <v>0.056</v>
      </c>
      <c r="R52" s="7" t="n">
        <v>0.02</v>
      </c>
      <c r="S52" s="7" t="n">
        <v>0.197</v>
      </c>
      <c r="T52" s="7" t="n">
        <v>0.134</v>
      </c>
      <c r="U52" s="7" t="n">
        <v>0.446</v>
      </c>
      <c r="V52" s="7" t="n">
        <v>0.052</v>
      </c>
      <c r="W52" s="7" t="n">
        <v>0.423</v>
      </c>
      <c r="X52" s="7" t="n">
        <v>0.238</v>
      </c>
    </row>
    <row r="53" customFormat="false" ht="15" hidden="false" customHeight="false" outlineLevel="0" collapsed="false">
      <c r="A53" s="1" t="s">
        <v>75</v>
      </c>
      <c r="B53" s="5" t="n">
        <v>6.274</v>
      </c>
      <c r="C53" s="5" t="n">
        <v>5.659</v>
      </c>
      <c r="D53" s="7" t="n">
        <v>0.337</v>
      </c>
      <c r="E53" s="5" t="n">
        <v>1.358</v>
      </c>
      <c r="F53" s="7" t="n">
        <v>0.455</v>
      </c>
      <c r="G53" s="7" t="n">
        <v>0.716</v>
      </c>
      <c r="H53" s="7" t="n">
        <v>0.971</v>
      </c>
      <c r="I53" s="7" t="n">
        <v>0.406</v>
      </c>
      <c r="J53" s="7" t="n">
        <v>1.124</v>
      </c>
      <c r="K53" s="7" t="n">
        <v>0.693</v>
      </c>
      <c r="L53" s="5" t="n">
        <v>4.126</v>
      </c>
      <c r="M53" s="5" t="n">
        <v>2.104</v>
      </c>
      <c r="N53" s="7" t="n">
        <v>0.499</v>
      </c>
      <c r="O53" s="7" t="n">
        <v>0.318</v>
      </c>
      <c r="P53" s="5" t="n">
        <v>1.242</v>
      </c>
      <c r="Q53" s="7" t="n">
        <v>0.406</v>
      </c>
      <c r="R53" s="7" t="n">
        <v>0.096</v>
      </c>
      <c r="S53" s="7" t="n">
        <v>0.963</v>
      </c>
      <c r="T53" s="7" t="n">
        <v>0.832</v>
      </c>
      <c r="U53" s="5" t="n">
        <v>1.882</v>
      </c>
      <c r="V53" s="7" t="n">
        <v>0.354</v>
      </c>
      <c r="W53" s="5" t="n">
        <v>1.992</v>
      </c>
      <c r="X53" s="5" t="n">
        <v>1.173</v>
      </c>
    </row>
    <row r="54" customFormat="false" ht="15" hidden="false" customHeight="false" outlineLevel="0" collapsed="false">
      <c r="A54" s="1" t="s">
        <v>76</v>
      </c>
      <c r="B54" s="7" t="n">
        <v>0.662</v>
      </c>
      <c r="C54" s="7" t="n">
        <v>0.612</v>
      </c>
      <c r="D54" s="7" t="n">
        <v>0.033</v>
      </c>
      <c r="E54" s="7" t="n">
        <v>0.141</v>
      </c>
      <c r="F54" s="7" t="n">
        <v>0.045</v>
      </c>
      <c r="G54" s="7" t="n">
        <v>0.062</v>
      </c>
      <c r="H54" s="7" t="n">
        <v>0.104</v>
      </c>
      <c r="I54" s="7" t="n">
        <v>0.042</v>
      </c>
      <c r="J54" s="7" t="n">
        <v>0.112</v>
      </c>
      <c r="K54" s="7" t="n">
        <v>0.056</v>
      </c>
      <c r="L54" s="7" t="n">
        <v>0.408</v>
      </c>
      <c r="M54" s="7" t="n">
        <v>0.2</v>
      </c>
      <c r="N54" s="7" t="n">
        <v>0.028</v>
      </c>
      <c r="O54" s="7" t="n">
        <v>0.03</v>
      </c>
      <c r="P54" s="7" t="n">
        <v>0.137</v>
      </c>
      <c r="Q54" s="7" t="n">
        <v>0.024</v>
      </c>
      <c r="R54" s="7" t="n">
        <v>0.009</v>
      </c>
      <c r="S54" s="7" t="n">
        <v>0.097</v>
      </c>
      <c r="T54" s="7" t="n">
        <v>0.091</v>
      </c>
      <c r="U54" s="7" t="n">
        <v>0.158</v>
      </c>
      <c r="V54" s="7" t="n">
        <v>0.024</v>
      </c>
      <c r="W54" s="7" t="n">
        <v>0.203</v>
      </c>
      <c r="X54" s="7" t="n">
        <v>0.114</v>
      </c>
    </row>
    <row r="55" customFormat="false" ht="15" hidden="false" customHeight="false" outlineLevel="0" collapsed="false">
      <c r="A55" s="10" t="s">
        <v>77</v>
      </c>
      <c r="B55" s="8" t="n">
        <f aca="false">SUM(B40:B54)</f>
        <v>4476.716</v>
      </c>
      <c r="C55" s="8" t="n">
        <f aca="false">SUM(C40:C54)</f>
        <v>3966.016</v>
      </c>
      <c r="D55" s="8" t="n">
        <f aca="false">SUM(D40:D54)</f>
        <v>7009.292</v>
      </c>
      <c r="E55" s="8" t="n">
        <f aca="false">SUM(E40:E54)</f>
        <v>6010.227</v>
      </c>
      <c r="F55" s="8" t="n">
        <f aca="false">SUM(F40:F54)</f>
        <v>2976.225</v>
      </c>
      <c r="G55" s="8" t="n">
        <f aca="false">SUM(G40:G54)</f>
        <v>8786.71</v>
      </c>
      <c r="H55" s="8" t="n">
        <f aca="false">SUM(H40:H54)</f>
        <v>5720.951</v>
      </c>
      <c r="I55" s="8" t="n">
        <f aca="false">SUM(I40:I54)</f>
        <v>5846.684</v>
      </c>
      <c r="J55" s="8" t="n">
        <f aca="false">SUM(J40:J54)</f>
        <v>3554.038</v>
      </c>
      <c r="K55" s="8" t="n">
        <f aca="false">SUM(K40:K54)</f>
        <v>3072.573</v>
      </c>
      <c r="L55" s="8" t="n">
        <f aca="false">SUM(L40:L54)</f>
        <v>11257.243</v>
      </c>
      <c r="M55" s="8" t="n">
        <f aca="false">SUM(M40:M54)</f>
        <v>18641.751</v>
      </c>
      <c r="N55" s="8" t="n">
        <f aca="false">SUM(N40:N54)</f>
        <v>6183.477</v>
      </c>
      <c r="O55" s="8" t="n">
        <f aca="false">SUM(O40:O54)</f>
        <v>5712.65</v>
      </c>
      <c r="P55" s="8" t="n">
        <f aca="false">SUM(P40:P54)</f>
        <v>7472.594</v>
      </c>
      <c r="Q55" s="8" t="n">
        <f aca="false">SUM(Q40:Q54)</f>
        <v>10238.226</v>
      </c>
      <c r="R55" s="8" t="n">
        <f aca="false">SUM(R40:R54)</f>
        <v>775.361</v>
      </c>
      <c r="S55" s="8" t="n">
        <f aca="false">SUM(S40:S54)</f>
        <v>3012.853</v>
      </c>
      <c r="T55" s="8" t="n">
        <f aca="false">SUM(T40:T54)</f>
        <v>1656.543</v>
      </c>
      <c r="U55" s="8" t="n">
        <f aca="false">SUM(U40:U54)</f>
        <v>3792.773</v>
      </c>
      <c r="V55" s="8" t="n">
        <f aca="false">SUM(V40:V54)</f>
        <v>4092.598</v>
      </c>
      <c r="W55" s="8" t="n">
        <f aca="false">SUM(W40:W54)</f>
        <v>2967.726</v>
      </c>
      <c r="X55" s="8" t="n">
        <f aca="false">SUM(X40:X54)</f>
        <v>3530.163</v>
      </c>
    </row>
    <row r="56" customFormat="false" ht="15" hidden="false" customHeight="false" outlineLevel="0" collapsed="false">
      <c r="A56" s="1" t="s">
        <v>78</v>
      </c>
      <c r="B56" s="5" t="n">
        <v>1.48</v>
      </c>
      <c r="C56" s="5" t="n">
        <v>2.007</v>
      </c>
      <c r="D56" s="5" t="n">
        <v>1.965</v>
      </c>
      <c r="E56" s="5" t="n">
        <v>1.602</v>
      </c>
      <c r="F56" s="5" t="n">
        <v>1.158</v>
      </c>
      <c r="G56" s="5" t="n">
        <v>1.019</v>
      </c>
      <c r="H56" s="9" t="n">
        <v>10.707</v>
      </c>
      <c r="I56" s="5" t="n">
        <v>1.509</v>
      </c>
      <c r="J56" s="5" t="n">
        <v>2.096</v>
      </c>
      <c r="K56" s="7" t="n">
        <v>0.891</v>
      </c>
      <c r="L56" s="5" t="n">
        <v>2.966</v>
      </c>
      <c r="M56" s="5" t="n">
        <v>1.399</v>
      </c>
      <c r="N56" s="5" t="n">
        <v>2.237</v>
      </c>
      <c r="O56" s="5" t="n">
        <v>0.865</v>
      </c>
      <c r="P56" s="5" t="n">
        <v>1.104</v>
      </c>
      <c r="Q56" s="5" t="n">
        <v>1.106</v>
      </c>
      <c r="R56" s="5" t="n">
        <v>0.559</v>
      </c>
      <c r="S56" s="5" t="n">
        <v>3.518</v>
      </c>
      <c r="T56" s="5" t="n">
        <v>3.997</v>
      </c>
      <c r="U56" s="5" t="n">
        <v>2.841</v>
      </c>
      <c r="V56" s="5" t="n">
        <v>1.78</v>
      </c>
      <c r="W56" s="9" t="n">
        <v>15.954</v>
      </c>
      <c r="X56" s="5" t="n">
        <v>8.867</v>
      </c>
    </row>
    <row r="57" customFormat="false" ht="15" hidden="false" customHeight="false" outlineLevel="0" collapsed="false">
      <c r="A57" s="1" t="s">
        <v>79</v>
      </c>
      <c r="B57" s="9" t="n">
        <v>88.632</v>
      </c>
      <c r="C57" s="8" t="n">
        <v>124.223</v>
      </c>
      <c r="D57" s="9" t="n">
        <v>21.762</v>
      </c>
      <c r="E57" s="9" t="n">
        <v>39.126</v>
      </c>
      <c r="F57" s="9" t="n">
        <v>27.336</v>
      </c>
      <c r="G57" s="9" t="n">
        <v>54.102</v>
      </c>
      <c r="H57" s="9" t="n">
        <v>37.214</v>
      </c>
      <c r="I57" s="9" t="n">
        <v>28.729</v>
      </c>
      <c r="J57" s="9" t="n">
        <v>47.686</v>
      </c>
      <c r="K57" s="9" t="n">
        <v>27.634</v>
      </c>
      <c r="L57" s="9" t="n">
        <v>38.292</v>
      </c>
      <c r="M57" s="9" t="n">
        <v>55.21</v>
      </c>
      <c r="N57" s="9" t="n">
        <v>48.444</v>
      </c>
      <c r="O57" s="9" t="n">
        <v>27.911</v>
      </c>
      <c r="P57" s="9" t="n">
        <v>21.727</v>
      </c>
      <c r="Q57" s="9" t="n">
        <v>10.725</v>
      </c>
      <c r="R57" s="5" t="n">
        <v>1.024</v>
      </c>
      <c r="S57" s="9" t="n">
        <v>26.913</v>
      </c>
      <c r="T57" s="9" t="n">
        <v>18.875</v>
      </c>
      <c r="U57" s="9" t="n">
        <v>37.483</v>
      </c>
      <c r="V57" s="9" t="n">
        <v>19.441</v>
      </c>
      <c r="W57" s="9" t="n">
        <v>22.385</v>
      </c>
      <c r="X57" s="9" t="n">
        <v>20.913</v>
      </c>
    </row>
    <row r="58" customFormat="false" ht="15" hidden="false" customHeight="false" outlineLevel="0" collapsed="false">
      <c r="A58" s="1" t="s">
        <v>80</v>
      </c>
      <c r="B58" s="9" t="n">
        <v>16.692</v>
      </c>
      <c r="C58" s="9" t="n">
        <v>59.107</v>
      </c>
      <c r="D58" s="9" t="n">
        <v>19.791</v>
      </c>
      <c r="E58" s="9" t="n">
        <v>16.565</v>
      </c>
      <c r="F58" s="5" t="n">
        <v>7.814</v>
      </c>
      <c r="G58" s="9" t="n">
        <v>12.12</v>
      </c>
      <c r="H58" s="9" t="n">
        <v>39.658</v>
      </c>
      <c r="I58" s="9" t="n">
        <v>68.29</v>
      </c>
      <c r="J58" s="9" t="n">
        <v>25.222</v>
      </c>
      <c r="K58" s="9" t="n">
        <v>18.307</v>
      </c>
      <c r="L58" s="9" t="n">
        <v>29.686</v>
      </c>
      <c r="M58" s="9" t="n">
        <v>29.121</v>
      </c>
      <c r="N58" s="8" t="n">
        <v>222.063</v>
      </c>
      <c r="O58" s="9" t="n">
        <v>33.191</v>
      </c>
      <c r="P58" s="9" t="n">
        <v>19.872</v>
      </c>
      <c r="Q58" s="9" t="n">
        <v>14.018</v>
      </c>
      <c r="R58" s="5" t="n">
        <v>2.394</v>
      </c>
      <c r="S58" s="9" t="n">
        <v>55.388</v>
      </c>
      <c r="T58" s="9" t="n">
        <v>98.714</v>
      </c>
      <c r="U58" s="9" t="n">
        <v>50.601</v>
      </c>
      <c r="V58" s="9" t="n">
        <v>19.213</v>
      </c>
      <c r="W58" s="8" t="n">
        <v>129.885</v>
      </c>
      <c r="X58" s="9" t="n">
        <v>74.549</v>
      </c>
    </row>
    <row r="59" customFormat="false" ht="15" hidden="false" customHeight="false" outlineLevel="0" collapsed="false">
      <c r="A59" s="1" t="s">
        <v>81</v>
      </c>
      <c r="B59" s="5" t="n">
        <v>5.471</v>
      </c>
      <c r="C59" s="5" t="n">
        <v>8.089</v>
      </c>
      <c r="D59" s="5" t="n">
        <v>1.653</v>
      </c>
      <c r="E59" s="5" t="n">
        <v>3.229</v>
      </c>
      <c r="F59" s="5" t="n">
        <v>1.712</v>
      </c>
      <c r="G59" s="5" t="n">
        <v>4.359</v>
      </c>
      <c r="H59" s="5" t="n">
        <v>1.497</v>
      </c>
      <c r="I59" s="5" t="n">
        <v>6.582</v>
      </c>
      <c r="J59" s="5" t="n">
        <v>3.817</v>
      </c>
      <c r="K59" s="5" t="n">
        <v>6.728</v>
      </c>
      <c r="L59" s="5" t="n">
        <v>6.696</v>
      </c>
      <c r="M59" s="5" t="n">
        <v>1.671</v>
      </c>
      <c r="N59" s="9" t="n">
        <v>18.341</v>
      </c>
      <c r="O59" s="5" t="n">
        <v>3.78</v>
      </c>
      <c r="P59" s="5" t="n">
        <v>1.245</v>
      </c>
      <c r="Q59" s="7" t="n">
        <v>0.123</v>
      </c>
      <c r="R59" s="9" t="s">
        <v>82</v>
      </c>
      <c r="S59" s="9" t="n">
        <v>32.217</v>
      </c>
      <c r="T59" s="5" t="n">
        <v>6.838</v>
      </c>
      <c r="U59" s="9" t="n">
        <v>27.452</v>
      </c>
      <c r="V59" s="9" t="n">
        <v>10.524</v>
      </c>
      <c r="W59" s="9" t="n">
        <v>11.623</v>
      </c>
      <c r="X59" s="9" t="n">
        <v>11.074</v>
      </c>
    </row>
    <row r="60" customFormat="false" ht="15" hidden="false" customHeight="false" outlineLevel="0" collapsed="false">
      <c r="A60" s="1" t="s">
        <v>83</v>
      </c>
      <c r="B60" s="5" t="n">
        <v>6.792</v>
      </c>
      <c r="C60" s="9" t="n">
        <v>16.636</v>
      </c>
      <c r="D60" s="9" t="n">
        <v>17.092</v>
      </c>
      <c r="E60" s="5" t="n">
        <v>4.814</v>
      </c>
      <c r="F60" s="5" t="n">
        <v>4.57</v>
      </c>
      <c r="G60" s="9" t="n">
        <v>78.962</v>
      </c>
      <c r="H60" s="9" t="n">
        <v>40.687</v>
      </c>
      <c r="I60" s="5" t="n">
        <v>5.896</v>
      </c>
      <c r="J60" s="8" t="n">
        <v>216.201</v>
      </c>
      <c r="K60" s="8" t="n">
        <v>101.043</v>
      </c>
      <c r="L60" s="9" t="n">
        <v>86.257</v>
      </c>
      <c r="M60" s="9" t="n">
        <v>34.801</v>
      </c>
      <c r="N60" s="9" t="n">
        <v>42.426</v>
      </c>
      <c r="O60" s="5" t="n">
        <v>7.243</v>
      </c>
      <c r="P60" s="5" t="n">
        <v>4.744</v>
      </c>
      <c r="Q60" s="9" t="n">
        <v>16.178</v>
      </c>
      <c r="R60" s="9" t="n">
        <v>49.1</v>
      </c>
      <c r="S60" s="9" t="n">
        <v>28.978</v>
      </c>
      <c r="T60" s="8" t="n">
        <v>206.738</v>
      </c>
      <c r="U60" s="9" t="n">
        <v>30.617</v>
      </c>
      <c r="V60" s="8" t="n">
        <v>453.959</v>
      </c>
      <c r="W60" s="9" t="n">
        <v>89.005</v>
      </c>
      <c r="X60" s="8" t="n">
        <v>271.482</v>
      </c>
    </row>
    <row r="61" customFormat="false" ht="15" hidden="false" customHeight="false" outlineLevel="0" collapsed="false">
      <c r="A61" s="1" t="s">
        <v>84</v>
      </c>
      <c r="B61" s="8" t="n">
        <v>684.501</v>
      </c>
      <c r="C61" s="9" t="n">
        <v>67.023</v>
      </c>
      <c r="D61" s="8" t="n">
        <v>284.458</v>
      </c>
      <c r="E61" s="8" t="n">
        <v>181.275</v>
      </c>
      <c r="F61" s="9" t="n">
        <v>86.844</v>
      </c>
      <c r="G61" s="8" t="n">
        <v>164.457</v>
      </c>
      <c r="H61" s="8" t="n">
        <v>172.587</v>
      </c>
      <c r="I61" s="8" t="n">
        <v>549.23</v>
      </c>
      <c r="J61" s="8" t="n">
        <v>109.239</v>
      </c>
      <c r="K61" s="8" t="n">
        <v>809.28</v>
      </c>
      <c r="L61" s="8" t="n">
        <v>147.921</v>
      </c>
      <c r="M61" s="8" t="n">
        <v>154.83</v>
      </c>
      <c r="N61" s="8" t="n">
        <v>218.485</v>
      </c>
      <c r="O61" s="8" t="n">
        <v>151.878</v>
      </c>
      <c r="P61" s="8" t="n">
        <v>276.847</v>
      </c>
      <c r="Q61" s="8" t="n">
        <v>608.061</v>
      </c>
      <c r="R61" s="9" t="n">
        <v>71.517</v>
      </c>
      <c r="S61" s="8" t="n">
        <v>374.433</v>
      </c>
      <c r="T61" s="8" t="n">
        <v>432.215</v>
      </c>
      <c r="U61" s="8" t="n">
        <v>314.705</v>
      </c>
      <c r="V61" s="8" t="n">
        <v>136.268</v>
      </c>
      <c r="W61" s="8" t="n">
        <v>123.278</v>
      </c>
      <c r="X61" s="8" t="n">
        <v>129.773</v>
      </c>
    </row>
    <row r="62" customFormat="false" ht="15" hidden="false" customHeight="false" outlineLevel="0" collapsed="false">
      <c r="A62" s="1" t="s">
        <v>85</v>
      </c>
      <c r="B62" s="9" t="n">
        <v>79.531</v>
      </c>
      <c r="C62" s="9" t="n">
        <v>51.693</v>
      </c>
      <c r="D62" s="8" t="n">
        <v>277.749</v>
      </c>
      <c r="E62" s="8" t="n">
        <v>218.983</v>
      </c>
      <c r="F62" s="9" t="n">
        <v>52.733</v>
      </c>
      <c r="G62" s="8" t="n">
        <v>109.25</v>
      </c>
      <c r="H62" s="8" t="n">
        <v>151.725</v>
      </c>
      <c r="I62" s="8" t="n">
        <v>474.508</v>
      </c>
      <c r="J62" s="9" t="n">
        <v>75.801</v>
      </c>
      <c r="K62" s="8" t="n">
        <v>112.664</v>
      </c>
      <c r="L62" s="8" t="n">
        <v>147.092</v>
      </c>
      <c r="M62" s="8" t="n">
        <v>176.262</v>
      </c>
      <c r="N62" s="8" t="n">
        <v>143.415</v>
      </c>
      <c r="O62" s="8" t="n">
        <v>139.839</v>
      </c>
      <c r="P62" s="8" t="n">
        <v>182.594</v>
      </c>
      <c r="Q62" s="8" t="n">
        <v>146.831</v>
      </c>
      <c r="R62" s="9" t="n">
        <v>49.609</v>
      </c>
      <c r="S62" s="8" t="n">
        <v>634.347</v>
      </c>
      <c r="T62" s="8" t="n">
        <v>572.234</v>
      </c>
      <c r="U62" s="8" t="n">
        <v>2158.187</v>
      </c>
      <c r="V62" s="8" t="n">
        <v>1835.278</v>
      </c>
      <c r="W62" s="9" t="n">
        <v>59.579</v>
      </c>
      <c r="X62" s="8" t="n">
        <v>947.428</v>
      </c>
    </row>
    <row r="63" customFormat="false" ht="15" hidden="false" customHeight="false" outlineLevel="0" collapsed="false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customFormat="false" ht="15" hidden="false" customHeight="false" outlineLevel="0" collapsed="false">
      <c r="A64" s="1" t="s">
        <v>86</v>
      </c>
      <c r="B64" s="8" t="n">
        <f aca="false">B41/0.237</f>
        <v>4498.19831223629</v>
      </c>
      <c r="C64" s="8" t="n">
        <f aca="false">C41/0.237</f>
        <v>3899.01265822785</v>
      </c>
      <c r="D64" s="8" t="n">
        <f aca="false">D41/0.237</f>
        <v>13015.1054852321</v>
      </c>
      <c r="E64" s="8" t="n">
        <f aca="false">E41/0.237</f>
        <v>9220.60337552743</v>
      </c>
      <c r="F64" s="8" t="n">
        <f aca="false">F41/0.237</f>
        <v>3633.39240506329</v>
      </c>
      <c r="G64" s="8" t="n">
        <f aca="false">G41/0.237</f>
        <v>12951.2278481013</v>
      </c>
      <c r="H64" s="8" t="n">
        <f aca="false">H41/0.237</f>
        <v>7530.15189873418</v>
      </c>
      <c r="I64" s="8" t="n">
        <f aca="false">I41/0.237</f>
        <v>9958.03797468354</v>
      </c>
      <c r="J64" s="8" t="n">
        <f aca="false">J41/0.237</f>
        <v>4512.78902953587</v>
      </c>
      <c r="K64" s="8" t="n">
        <f aca="false">K41/0.237</f>
        <v>3671.23628691983</v>
      </c>
      <c r="L64" s="8" t="n">
        <f aca="false">L41/0.237</f>
        <v>20569.4219409283</v>
      </c>
      <c r="M64" s="8" t="n">
        <f aca="false">M41/0.237</f>
        <v>32856.1392405063</v>
      </c>
      <c r="N64" s="8" t="n">
        <f aca="false">N41/0.237</f>
        <v>10384.5696202532</v>
      </c>
      <c r="O64" s="8" t="n">
        <f aca="false">O41/0.237</f>
        <v>9886.91983122363</v>
      </c>
      <c r="P64" s="8" t="n">
        <f aca="false">P41/0.237</f>
        <v>12920.9451476793</v>
      </c>
      <c r="Q64" s="8" t="n">
        <f aca="false">Q41/0.237</f>
        <v>19717.0801687764</v>
      </c>
      <c r="R64" s="8" t="n">
        <f aca="false">R41/0.237</f>
        <v>1272.11392405063</v>
      </c>
      <c r="S64" s="8" t="n">
        <f aca="false">S41/0.237</f>
        <v>3694.65400843882</v>
      </c>
      <c r="T64" s="8" t="n">
        <f aca="false">T41/0.237</f>
        <v>1990.84810126582</v>
      </c>
      <c r="U64" s="8" t="n">
        <f aca="false">U41/0.237</f>
        <v>4226.64978902954</v>
      </c>
      <c r="V64" s="8" t="n">
        <f aca="false">V41/0.237</f>
        <v>4832.89873417722</v>
      </c>
      <c r="W64" s="8" t="n">
        <f aca="false">W41/0.237</f>
        <v>2972.31223628692</v>
      </c>
      <c r="X64" s="8" t="n">
        <f aca="false">X41/0.237</f>
        <v>3902.60759493671</v>
      </c>
    </row>
    <row r="65" customFormat="false" ht="15" hidden="false" customHeight="false" outlineLevel="0" collapsed="false">
      <c r="A65" s="1" t="s">
        <v>87</v>
      </c>
      <c r="B65" s="8" t="n">
        <f aca="false">B42/0.613</f>
        <v>3189.4942903752</v>
      </c>
      <c r="C65" s="8" t="n">
        <f aca="false">C42/0.613</f>
        <v>2779.20065252855</v>
      </c>
      <c r="D65" s="8" t="n">
        <f aca="false">D42/0.613</f>
        <v>4868.31158238173</v>
      </c>
      <c r="E65" s="8" t="n">
        <f aca="false">E42/0.613</f>
        <v>4351.64763458401</v>
      </c>
      <c r="F65" s="8" t="n">
        <f aca="false">F42/0.613</f>
        <v>2360.1810766721</v>
      </c>
      <c r="G65" s="8" t="n">
        <f aca="false">G42/0.613</f>
        <v>6797.01141924959</v>
      </c>
      <c r="H65" s="8" t="n">
        <f aca="false">H42/0.613</f>
        <v>4534.55464926591</v>
      </c>
      <c r="I65" s="8" t="n">
        <f aca="false">I42/0.613</f>
        <v>4305.46003262643</v>
      </c>
      <c r="J65" s="8" t="n">
        <f aca="false">J42/0.613</f>
        <v>2848.73572593801</v>
      </c>
      <c r="K65" s="8" t="n">
        <f aca="false">K42/0.613</f>
        <v>2520.78629690049</v>
      </c>
      <c r="L65" s="8" t="n">
        <f aca="false">L42/0.613</f>
        <v>7818.49265905383</v>
      </c>
      <c r="M65" s="8" t="n">
        <f aca="false">M42/0.613</f>
        <v>12899.1468189233</v>
      </c>
      <c r="N65" s="8" t="n">
        <f aca="false">N42/0.613</f>
        <v>4537.55628058728</v>
      </c>
      <c r="O65" s="8" t="n">
        <f aca="false">O42/0.613</f>
        <v>4120.8189233279</v>
      </c>
      <c r="P65" s="8" t="n">
        <f aca="false">P42/0.613</f>
        <v>5339.90538336052</v>
      </c>
      <c r="Q65" s="8" t="n">
        <f aca="false">Q42/0.613</f>
        <v>7061.30831973899</v>
      </c>
      <c r="R65" s="8" t="n">
        <f aca="false">R42/0.613</f>
        <v>579.192495921697</v>
      </c>
      <c r="S65" s="8" t="n">
        <f aca="false">S42/0.613</f>
        <v>2400.48123980424</v>
      </c>
      <c r="T65" s="8" t="n">
        <f aca="false">T42/0.613</f>
        <v>1218.6264274062</v>
      </c>
      <c r="U65" s="8" t="n">
        <f aca="false">U42/0.613</f>
        <v>3000.27895595432</v>
      </c>
      <c r="V65" s="8" t="n">
        <f aca="false">V42/0.613</f>
        <v>3462.24143556281</v>
      </c>
      <c r="W65" s="8" t="n">
        <f aca="false">W42/0.613</f>
        <v>2217.65742251224</v>
      </c>
      <c r="X65" s="8" t="n">
        <f aca="false">X42/0.613</f>
        <v>2839.94942903752</v>
      </c>
    </row>
    <row r="66" customFormat="false" ht="15" hidden="false" customHeight="false" outlineLevel="0" collapsed="false">
      <c r="A66" s="1" t="s">
        <v>88</v>
      </c>
      <c r="B66" s="8" t="n">
        <f aca="false">B43/0.0928</f>
        <v>2441.7349137931</v>
      </c>
      <c r="C66" s="8" t="n">
        <f aca="false">C43/0.0928</f>
        <v>2133.59913793103</v>
      </c>
      <c r="D66" s="8" t="n">
        <f aca="false">D43/0.0928</f>
        <v>2519.91379310345</v>
      </c>
      <c r="E66" s="8" t="n">
        <f aca="false">E43/0.0928</f>
        <v>2633.50215517241</v>
      </c>
      <c r="F66" s="8" t="n">
        <f aca="false">F43/0.0928</f>
        <v>1611.62715517241</v>
      </c>
      <c r="G66" s="8" t="n">
        <f aca="false">G43/0.0928</f>
        <v>3877.3599137931</v>
      </c>
      <c r="H66" s="8" t="n">
        <f aca="false">H43/0.0928</f>
        <v>2760.71120689655</v>
      </c>
      <c r="I66" s="8" t="n">
        <f aca="false">I43/0.0928</f>
        <v>2286.58405172414</v>
      </c>
      <c r="J66" s="8" t="n">
        <f aca="false">J43/0.0928</f>
        <v>1709.5150862069</v>
      </c>
      <c r="K66" s="8" t="n">
        <f aca="false">K43/0.0928</f>
        <v>1589.42887931034</v>
      </c>
      <c r="L66" s="8" t="n">
        <f aca="false">L43/0.0928</f>
        <v>3658.00646551724</v>
      </c>
      <c r="M66" s="8" t="n">
        <f aca="false">M43/0.0928</f>
        <v>6733.37284482759</v>
      </c>
      <c r="N66" s="8" t="n">
        <f aca="false">N43/0.0928</f>
        <v>2366.76724137931</v>
      </c>
      <c r="O66" s="8" t="n">
        <f aca="false">O43/0.0928</f>
        <v>2287.40301724138</v>
      </c>
      <c r="P66" s="8" t="n">
        <f aca="false">P43/0.0928</f>
        <v>2840.44181034483</v>
      </c>
      <c r="Q66" s="8" t="n">
        <f aca="false">Q43/0.0928</f>
        <v>3202.92025862069</v>
      </c>
      <c r="R66" s="8" t="n">
        <f aca="false">R43/0.0928</f>
        <v>301.540948275862</v>
      </c>
      <c r="S66" s="8" t="n">
        <f aca="false">S43/0.0928</f>
        <v>1506.62715517241</v>
      </c>
      <c r="T66" s="8" t="n">
        <f aca="false">T43/0.0928</f>
        <v>799.493534482759</v>
      </c>
      <c r="U66" s="8" t="n">
        <f aca="false">U43/0.0928</f>
        <v>2043.56681034483</v>
      </c>
      <c r="V66" s="8" t="n">
        <f aca="false">V43/0.0928</f>
        <v>2188.80387931035</v>
      </c>
      <c r="W66" s="8" t="n">
        <f aca="false">W43/0.0928</f>
        <v>1630.65732758621</v>
      </c>
      <c r="X66" s="8" t="n">
        <f aca="false">X43/0.0928</f>
        <v>1909.73060344828</v>
      </c>
    </row>
    <row r="67" customFormat="false" ht="15" hidden="false" customHeight="false" outlineLevel="0" collapsed="false">
      <c r="A67" s="1" t="s">
        <v>89</v>
      </c>
      <c r="B67" s="8" t="n">
        <f aca="false">B44/0.457</f>
        <v>1640.77242888403</v>
      </c>
      <c r="C67" s="8" t="n">
        <f aca="false">C44/0.457</f>
        <v>1512.84245076586</v>
      </c>
      <c r="D67" s="8" t="n">
        <f aca="false">D44/0.457</f>
        <v>1324.50984682713</v>
      </c>
      <c r="E67" s="8" t="n">
        <f aca="false">E44/0.457</f>
        <v>1507.77242888403</v>
      </c>
      <c r="F67" s="8" t="n">
        <f aca="false">F44/0.457</f>
        <v>941.53829321663</v>
      </c>
      <c r="G67" s="8" t="n">
        <f aca="false">G44/0.457</f>
        <v>2141.63457330416</v>
      </c>
      <c r="H67" s="8" t="n">
        <f aca="false">H44/0.457</f>
        <v>1592.85995623632</v>
      </c>
      <c r="I67" s="8" t="n">
        <f aca="false">I44/0.457</f>
        <v>1167.14223194748</v>
      </c>
      <c r="J67" s="8" t="n">
        <f aca="false">J44/0.457</f>
        <v>965.859956236324</v>
      </c>
      <c r="K67" s="8" t="n">
        <f aca="false">K44/0.457</f>
        <v>906.00875273523</v>
      </c>
      <c r="L67" s="8" t="n">
        <f aca="false">L44/0.457</f>
        <v>1919.94748358862</v>
      </c>
      <c r="M67" s="8" t="n">
        <f aca="false">M44/0.457</f>
        <v>3979.36323851204</v>
      </c>
      <c r="N67" s="8" t="n">
        <f aca="false">N44/0.457</f>
        <v>1294.91466083151</v>
      </c>
      <c r="O67" s="8" t="n">
        <f aca="false">O44/0.457</f>
        <v>1184.35448577681</v>
      </c>
      <c r="P67" s="8" t="n">
        <f aca="false">P44/0.457</f>
        <v>1485.77461706783</v>
      </c>
      <c r="Q67" s="8" t="n">
        <f aca="false">Q44/0.457</f>
        <v>1631.2363238512</v>
      </c>
      <c r="R67" s="8" t="n">
        <f aca="false">R44/0.457</f>
        <v>163.833698030635</v>
      </c>
      <c r="S67" s="8" t="n">
        <f aca="false">S44/0.457</f>
        <v>899.761487964989</v>
      </c>
      <c r="T67" s="8" t="n">
        <f aca="false">T44/0.457</f>
        <v>527.037199124727</v>
      </c>
      <c r="U67" s="8" t="n">
        <f aca="false">U44/0.457</f>
        <v>1219.75054704595</v>
      </c>
      <c r="V67" s="8" t="n">
        <f aca="false">V44/0.457</f>
        <v>1189.7943107221</v>
      </c>
      <c r="W67" s="8" t="n">
        <f aca="false">W44/0.457</f>
        <v>1161.95623632385</v>
      </c>
      <c r="X67" s="8" t="n">
        <f aca="false">X44/0.457</f>
        <v>1175.87527352298</v>
      </c>
    </row>
    <row r="68" customFormat="false" ht="15" hidden="false" customHeight="false" outlineLevel="0" collapsed="false">
      <c r="A68" s="1" t="s">
        <v>90</v>
      </c>
      <c r="B68" s="8" t="n">
        <f aca="false">B45/0.148</f>
        <v>590.243243243243</v>
      </c>
      <c r="C68" s="8" t="n">
        <f aca="false">C45/0.148</f>
        <v>603.513513513514</v>
      </c>
      <c r="D68" s="8" t="n">
        <f aca="false">D45/0.148</f>
        <v>322.108108108108</v>
      </c>
      <c r="E68" s="8" t="n">
        <f aca="false">E45/0.148</f>
        <v>456.655405405405</v>
      </c>
      <c r="F68" s="8" t="n">
        <f aca="false">F45/0.148</f>
        <v>245.472972972973</v>
      </c>
      <c r="G68" s="8" t="n">
        <f aca="false">G45/0.148</f>
        <v>627.966216216216</v>
      </c>
      <c r="H68" s="8" t="n">
        <f aca="false">H45/0.148</f>
        <v>391.567567567568</v>
      </c>
      <c r="I68" s="8" t="n">
        <f aca="false">I45/0.148</f>
        <v>267.912162162162</v>
      </c>
      <c r="J68" s="8" t="n">
        <f aca="false">J45/0.148</f>
        <v>256.608108108108</v>
      </c>
      <c r="K68" s="8" t="n">
        <f aca="false">K45/0.148</f>
        <v>218.027027027027</v>
      </c>
      <c r="L68" s="8" t="n">
        <f aca="false">L45/0.148</f>
        <v>523.344594594595</v>
      </c>
      <c r="M68" s="8" t="n">
        <f aca="false">M45/0.148</f>
        <v>1445.5</v>
      </c>
      <c r="N68" s="8" t="n">
        <f aca="false">N45/0.148</f>
        <v>373.391891891892</v>
      </c>
      <c r="O68" s="8" t="n">
        <f aca="false">O45/0.148</f>
        <v>261.182432432432</v>
      </c>
      <c r="P68" s="8" t="n">
        <f aca="false">P45/0.148</f>
        <v>395.878378378378</v>
      </c>
      <c r="Q68" s="8" t="n">
        <f aca="false">Q45/0.148</f>
        <v>557.216216216216</v>
      </c>
      <c r="R68" s="8" t="n">
        <f aca="false">R45/0.148</f>
        <v>43.3310810810811</v>
      </c>
      <c r="S68" s="8" t="n">
        <f aca="false">S45/0.148</f>
        <v>268.25</v>
      </c>
      <c r="T68" s="8" t="n">
        <f aca="false">T45/0.148</f>
        <v>269.22972972973</v>
      </c>
      <c r="U68" s="8" t="n">
        <f aca="false">U45/0.148</f>
        <v>367.324324324324</v>
      </c>
      <c r="V68" s="8" t="n">
        <f aca="false">V45/0.148</f>
        <v>227.216216216216</v>
      </c>
      <c r="W68" s="8" t="n">
        <f aca="false">W45/0.148</f>
        <v>459.662162162162</v>
      </c>
      <c r="X68" s="8" t="n">
        <f aca="false">X45/0.148</f>
        <v>343.439189189189</v>
      </c>
    </row>
    <row r="69" customFormat="false" ht="15" hidden="false" customHeight="false" outlineLevel="0" collapsed="false">
      <c r="A69" s="1" t="s">
        <v>91</v>
      </c>
      <c r="B69" s="8" t="n">
        <f aca="false">B46/0.0563</f>
        <v>471.705150976909</v>
      </c>
      <c r="C69" s="8" t="n">
        <f aca="false">C46/0.0563</f>
        <v>485.044404973357</v>
      </c>
      <c r="D69" s="8" t="n">
        <f aca="false">D46/0.0563</f>
        <v>214.831261101243</v>
      </c>
      <c r="E69" s="8" t="n">
        <f aca="false">E46/0.0563</f>
        <v>381.349911190053</v>
      </c>
      <c r="F69" s="8" t="n">
        <f aca="false">F46/0.0563</f>
        <v>196.51865008881</v>
      </c>
      <c r="G69" s="8" t="n">
        <f aca="false">G46/0.0563</f>
        <v>510.639431616341</v>
      </c>
      <c r="H69" s="8" t="n">
        <f aca="false">H46/0.0563</f>
        <v>360.923623445826</v>
      </c>
      <c r="I69" s="8" t="n">
        <f aca="false">I46/0.0563</f>
        <v>316.980461811723</v>
      </c>
      <c r="J69" s="8" t="n">
        <f aca="false">J46/0.0563</f>
        <v>235.666074600355</v>
      </c>
      <c r="K69" s="8" t="n">
        <f aca="false">K46/0.0563</f>
        <v>192.522202486679</v>
      </c>
      <c r="L69" s="8" t="n">
        <f aca="false">L46/0.0563</f>
        <v>508.827708703375</v>
      </c>
      <c r="M69" s="8" t="n">
        <f aca="false">M46/0.0563</f>
        <v>1072.93072824156</v>
      </c>
      <c r="N69" s="8" t="n">
        <f aca="false">N46/0.0563</f>
        <v>376.500888099467</v>
      </c>
      <c r="O69" s="8" t="n">
        <f aca="false">O46/0.0563</f>
        <v>258.41918294849</v>
      </c>
      <c r="P69" s="8" t="n">
        <f aca="false">P46/0.0563</f>
        <v>345.790408525755</v>
      </c>
      <c r="Q69" s="8" t="n">
        <f aca="false">Q46/0.0563</f>
        <v>501.865008880995</v>
      </c>
      <c r="R69" s="8" t="n">
        <f aca="false">R46/0.0563</f>
        <v>26.8028419182948</v>
      </c>
      <c r="S69" s="8" t="n">
        <f aca="false">S46/0.0563</f>
        <v>272.948490230906</v>
      </c>
      <c r="T69" s="8" t="n">
        <f aca="false">T46/0.0563</f>
        <v>361.811722912966</v>
      </c>
      <c r="U69" s="8" t="n">
        <f aca="false">U46/0.0563</f>
        <v>294.760213143872</v>
      </c>
      <c r="V69" s="8" t="n">
        <f aca="false">V46/0.0563</f>
        <v>216.110124333925</v>
      </c>
      <c r="W69" s="8" t="n">
        <f aca="false">W46/0.0563</f>
        <v>311.314387211368</v>
      </c>
      <c r="X69" s="8" t="n">
        <f aca="false">X46/0.0563</f>
        <v>263.712255772647</v>
      </c>
    </row>
    <row r="70" customFormat="false" ht="15" hidden="false" customHeight="false" outlineLevel="0" collapsed="false">
      <c r="A70" s="1" t="s">
        <v>92</v>
      </c>
      <c r="B70" s="8" t="n">
        <f aca="false">B47/0.199</f>
        <v>410.879396984925</v>
      </c>
      <c r="C70" s="8" t="n">
        <f aca="false">C47/0.199</f>
        <v>411.341708542714</v>
      </c>
      <c r="D70" s="8" t="n">
        <f aca="false">D47/0.199</f>
        <v>131.708542713568</v>
      </c>
      <c r="E70" s="8" t="n">
        <f aca="false">E47/0.199</f>
        <v>255.08040201005</v>
      </c>
      <c r="F70" s="8" t="n">
        <f aca="false">F47/0.199</f>
        <v>97.7286432160804</v>
      </c>
      <c r="G70" s="8" t="n">
        <f aca="false">G47/0.199</f>
        <v>260.592964824121</v>
      </c>
      <c r="H70" s="8" t="n">
        <f aca="false">H47/0.199</f>
        <v>200.708542713568</v>
      </c>
      <c r="I70" s="8" t="n">
        <f aca="false">I47/0.199</f>
        <v>130.834170854271</v>
      </c>
      <c r="J70" s="8" t="n">
        <f aca="false">J47/0.199</f>
        <v>140.959798994975</v>
      </c>
      <c r="K70" s="8" t="n">
        <f aca="false">K47/0.199</f>
        <v>93.3115577889447</v>
      </c>
      <c r="L70" s="8" t="n">
        <f aca="false">L47/0.199</f>
        <v>308.723618090452</v>
      </c>
      <c r="M70" s="8" t="n">
        <f aca="false">M47/0.199</f>
        <v>693.180904522613</v>
      </c>
      <c r="N70" s="8" t="n">
        <f aca="false">N47/0.199</f>
        <v>160.532663316583</v>
      </c>
      <c r="O70" s="8" t="n">
        <f aca="false">O47/0.199</f>
        <v>115.125628140704</v>
      </c>
      <c r="P70" s="8" t="n">
        <f aca="false">P47/0.199</f>
        <v>255.844221105528</v>
      </c>
      <c r="Q70" s="8" t="n">
        <f aca="false">Q47/0.199</f>
        <v>310.145728643216</v>
      </c>
      <c r="R70" s="8" t="n">
        <f aca="false">R47/0.199</f>
        <v>19.3266331658291</v>
      </c>
      <c r="S70" s="8" t="n">
        <f aca="false">S47/0.199</f>
        <v>128.090452261307</v>
      </c>
      <c r="T70" s="8" t="n">
        <f aca="false">T47/0.199</f>
        <v>155.708542713568</v>
      </c>
      <c r="U70" s="8" t="n">
        <f aca="false">U47/0.199</f>
        <v>219.48743718593</v>
      </c>
      <c r="V70" s="8" t="n">
        <f aca="false">V47/0.199</f>
        <v>94.391959798995</v>
      </c>
      <c r="W70" s="8" t="n">
        <f aca="false">W47/0.199</f>
        <v>241.753768844221</v>
      </c>
      <c r="X70" s="8" t="n">
        <f aca="false">X47/0.199</f>
        <v>168.070351758794</v>
      </c>
    </row>
    <row r="71" customFormat="false" ht="15" hidden="false" customHeight="false" outlineLevel="0" collapsed="false">
      <c r="A71" s="1" t="s">
        <v>93</v>
      </c>
      <c r="B71" s="8" t="n">
        <f aca="false">B48/0.0361</f>
        <v>314.182825484765</v>
      </c>
      <c r="C71" s="8" t="n">
        <f aca="false">C48/0.0361</f>
        <v>308.254847645429</v>
      </c>
      <c r="D71" s="8" t="n">
        <f aca="false">D48/0.0361</f>
        <v>74.6260387811634</v>
      </c>
      <c r="E71" s="8" t="n">
        <f aca="false">E48/0.0361</f>
        <v>160.775623268698</v>
      </c>
      <c r="F71" s="8" t="n">
        <f aca="false">F48/0.0361</f>
        <v>62.0221606648199</v>
      </c>
      <c r="G71" s="8" t="n">
        <f aca="false">G48/0.0361</f>
        <v>132.18836565097</v>
      </c>
      <c r="H71" s="8" t="n">
        <f aca="false">H48/0.0361</f>
        <v>136.731301939058</v>
      </c>
      <c r="I71" s="8" t="n">
        <f aca="false">I48/0.0361</f>
        <v>78.8642659279778</v>
      </c>
      <c r="J71" s="8" t="n">
        <f aca="false">J48/0.0361</f>
        <v>100.443213296399</v>
      </c>
      <c r="K71" s="8" t="n">
        <f aca="false">K48/0.0361</f>
        <v>63.2409972299169</v>
      </c>
      <c r="L71" s="8" t="n">
        <f aca="false">L48/0.0361</f>
        <v>253.102493074792</v>
      </c>
      <c r="M71" s="8" t="n">
        <f aca="false">M48/0.0361</f>
        <v>317.257617728532</v>
      </c>
      <c r="N71" s="8" t="n">
        <f aca="false">N48/0.0361</f>
        <v>80.387811634349</v>
      </c>
      <c r="O71" s="8" t="n">
        <f aca="false">O48/0.0361</f>
        <v>69.8891966759003</v>
      </c>
      <c r="P71" s="8" t="n">
        <f aca="false">P48/0.0361</f>
        <v>169.778393351801</v>
      </c>
      <c r="Q71" s="8" t="n">
        <f aca="false">Q48/0.0361</f>
        <v>136.759002770083</v>
      </c>
      <c r="R71" s="8" t="n">
        <f aca="false">R48/0.0361</f>
        <v>11.8005540166205</v>
      </c>
      <c r="S71" s="8" t="n">
        <f aca="false">S48/0.0361</f>
        <v>75.0969529085873</v>
      </c>
      <c r="T71" s="8" t="n">
        <f aca="false">T48/0.0361</f>
        <v>81.3573407202216</v>
      </c>
      <c r="U71" s="8" t="n">
        <f aca="false">U48/0.0361</f>
        <v>151.080332409972</v>
      </c>
      <c r="V71" s="8" t="n">
        <f aca="false">V48/0.0361</f>
        <v>60.2770083102493</v>
      </c>
      <c r="W71" s="8" t="n">
        <f aca="false">W48/0.0361</f>
        <v>155.235457063712</v>
      </c>
      <c r="X71" s="8" t="n">
        <f aca="false">X48/0.0361</f>
        <v>107.756232686981</v>
      </c>
    </row>
    <row r="72" customFormat="false" ht="15" hidden="false" customHeight="false" outlineLevel="0" collapsed="false">
      <c r="A72" s="1" t="s">
        <v>94</v>
      </c>
      <c r="B72" s="8" t="n">
        <f aca="false">B49/0.246</f>
        <v>193.467479674797</v>
      </c>
      <c r="C72" s="8" t="n">
        <f aca="false">C49/0.246</f>
        <v>182.154471544715</v>
      </c>
      <c r="D72" s="8" t="n">
        <f aca="false">D49/0.246</f>
        <v>10.2032520325203</v>
      </c>
      <c r="E72" s="8" t="n">
        <f aca="false">E49/0.246</f>
        <v>61.890243902439</v>
      </c>
      <c r="F72" s="8" t="n">
        <f aca="false">F49/0.246</f>
        <v>17.2682926829268</v>
      </c>
      <c r="G72" s="8" t="n">
        <f aca="false">G49/0.246</f>
        <v>30.5650406504065</v>
      </c>
      <c r="H72" s="8" t="n">
        <f aca="false">H49/0.246</f>
        <v>50.1829268292683</v>
      </c>
      <c r="I72" s="8" t="n">
        <f aca="false">I49/0.246</f>
        <v>14.4146341463415</v>
      </c>
      <c r="J72" s="8" t="n">
        <f aca="false">J49/0.246</f>
        <v>46.7560975609756</v>
      </c>
      <c r="K72" s="8" t="n">
        <f aca="false">K49/0.246</f>
        <v>24.1829268292683</v>
      </c>
      <c r="L72" s="8" t="n">
        <f aca="false">L49/0.246</f>
        <v>156.853658536585</v>
      </c>
      <c r="M72" s="8" t="n">
        <f aca="false">M49/0.246</f>
        <v>69.8780487804878</v>
      </c>
      <c r="N72" s="8" t="n">
        <f aca="false">N49/0.246</f>
        <v>15.5081300813008</v>
      </c>
      <c r="O72" s="8" t="n">
        <f aca="false">O49/0.246</f>
        <v>10.1747967479675</v>
      </c>
      <c r="P72" s="8" t="n">
        <f aca="false">P49/0.246</f>
        <v>54.7560975609756</v>
      </c>
      <c r="Q72" s="8" t="n">
        <f aca="false">Q49/0.246</f>
        <v>23.1707317073171</v>
      </c>
      <c r="R72" s="8" t="n">
        <f aca="false">R49/0.246</f>
        <v>2.75609756097561</v>
      </c>
      <c r="S72" s="8" t="n">
        <f aca="false">S49/0.246</f>
        <v>27.4065040650407</v>
      </c>
      <c r="T72" s="8" t="n">
        <f aca="false">T49/0.246</f>
        <v>29.8048780487805</v>
      </c>
      <c r="U72" s="8" t="n">
        <f aca="false">U49/0.246</f>
        <v>68.9918699186992</v>
      </c>
      <c r="V72" s="8" t="n">
        <f aca="false">V49/0.246</f>
        <v>9.72357723577236</v>
      </c>
      <c r="W72" s="8" t="n">
        <f aca="false">W49/0.246</f>
        <v>75.1260162601626</v>
      </c>
      <c r="X72" s="8" t="n">
        <f aca="false">X49/0.246</f>
        <v>42.4268292682927</v>
      </c>
    </row>
    <row r="73" customFormat="false" ht="15" hidden="false" customHeight="false" outlineLevel="0" collapsed="false">
      <c r="A73" s="1" t="s">
        <v>95</v>
      </c>
      <c r="B73" s="8" t="n">
        <f aca="false">B40/1.57</f>
        <v>122.789808917197</v>
      </c>
      <c r="C73" s="8" t="n">
        <f aca="false">C40/1.57</f>
        <v>105.742038216561</v>
      </c>
      <c r="D73" s="8" t="n">
        <f aca="false">D40/1.57</f>
        <v>5.43566878980892</v>
      </c>
      <c r="E73" s="8" t="n">
        <f aca="false">E40/1.57</f>
        <v>35.3796178343949</v>
      </c>
      <c r="F73" s="8" t="n">
        <f aca="false">F40/1.57</f>
        <v>8.14522292993631</v>
      </c>
      <c r="G73" s="8" t="n">
        <f aca="false">G40/1.57</f>
        <v>14.3917197452229</v>
      </c>
      <c r="H73" s="8" t="n">
        <f aca="false">H40/1.57</f>
        <v>20.1369426751592</v>
      </c>
      <c r="I73" s="8" t="n">
        <f aca="false">I40/1.57</f>
        <v>6.37452229299363</v>
      </c>
      <c r="J73" s="8" t="n">
        <f aca="false">J40/1.57</f>
        <v>23.9566878980892</v>
      </c>
      <c r="K73" s="8" t="n">
        <f aca="false">K40/1.57</f>
        <v>14.0585987261147</v>
      </c>
      <c r="L73" s="8" t="n">
        <f aca="false">L40/1.57</f>
        <v>85.8802547770701</v>
      </c>
      <c r="M73" s="8" t="n">
        <f aca="false">M40/1.57</f>
        <v>34.7745222929936</v>
      </c>
      <c r="N73" s="8" t="n">
        <f aca="false">N40/1.57</f>
        <v>7.67452229299363</v>
      </c>
      <c r="O73" s="8" t="n">
        <f aca="false">O40/1.57</f>
        <v>4.65286624203822</v>
      </c>
      <c r="P73" s="8" t="n">
        <f aca="false">P40/1.57</f>
        <v>25.271974522293</v>
      </c>
      <c r="Q73" s="8" t="n">
        <f aca="false">Q40/1.57</f>
        <v>5.83184713375796</v>
      </c>
      <c r="R73" s="8" t="n">
        <f aca="false">R40/1.57</f>
        <v>1.70191082802548</v>
      </c>
      <c r="S73" s="8" t="n">
        <f aca="false">S40/1.57</f>
        <v>13.0312101910828</v>
      </c>
      <c r="T73" s="8" t="n">
        <f aca="false">T40/1.57</f>
        <v>11.2624203821656</v>
      </c>
      <c r="U73" s="8" t="n">
        <f aca="false">U40/1.57</f>
        <v>36.3369426751592</v>
      </c>
      <c r="V73" s="8" t="n">
        <f aca="false">V40/1.57</f>
        <v>4.61783439490446</v>
      </c>
      <c r="W73" s="8" t="n">
        <f aca="false">W40/1.57</f>
        <v>34.2006369426752</v>
      </c>
      <c r="X73" s="8" t="n">
        <f aca="false">X40/1.57</f>
        <v>19.4089171974522</v>
      </c>
    </row>
    <row r="74" customFormat="false" ht="15" hidden="false" customHeight="false" outlineLevel="0" collapsed="false">
      <c r="A74" s="1" t="s">
        <v>96</v>
      </c>
      <c r="B74" s="8" t="n">
        <f aca="false">B50/0.0546</f>
        <v>134.578754578755</v>
      </c>
      <c r="C74" s="8" t="n">
        <f aca="false">C50/0.0546</f>
        <v>122.271062271062</v>
      </c>
      <c r="D74" s="8" t="n">
        <f aca="false">D50/0.0546</f>
        <v>6.64835164835165</v>
      </c>
      <c r="E74" s="8" t="n">
        <f aca="false">E50/0.0546</f>
        <v>37.7106227106227</v>
      </c>
      <c r="F74" s="8" t="n">
        <f aca="false">F50/0.0546</f>
        <v>11.4468864468864</v>
      </c>
      <c r="G74" s="8" t="n">
        <f aca="false">G50/0.0546</f>
        <v>17.4358974358974</v>
      </c>
      <c r="H74" s="8" t="n">
        <f aca="false">H50/0.0546</f>
        <v>26.4652014652015</v>
      </c>
      <c r="I74" s="8" t="n">
        <f aca="false">I50/0.0546</f>
        <v>8.18681318681319</v>
      </c>
      <c r="J74" s="8" t="n">
        <f aca="false">J50/0.0546</f>
        <v>28.6263736263736</v>
      </c>
      <c r="K74" s="8" t="n">
        <f aca="false">K50/0.0546</f>
        <v>16.5018315018315</v>
      </c>
      <c r="L74" s="8" t="n">
        <f aca="false">L50/0.0546</f>
        <v>103.260073260073</v>
      </c>
      <c r="M74" s="8" t="n">
        <f aca="false">M50/0.0546</f>
        <v>38.4432234432234</v>
      </c>
      <c r="N74" s="8" t="n">
        <f aca="false">N50/0.0546</f>
        <v>8.6996336996337</v>
      </c>
      <c r="O74" s="8" t="n">
        <f aca="false">O50/0.0546</f>
        <v>6.11721611721612</v>
      </c>
      <c r="P74" s="8" t="n">
        <f aca="false">P50/0.0546</f>
        <v>30.1098901098901</v>
      </c>
      <c r="Q74" s="8" t="n">
        <f aca="false">Q50/0.0546</f>
        <v>8.68131868131868</v>
      </c>
      <c r="R74" s="8" t="n">
        <f aca="false">R50/0.0546</f>
        <v>1.77655677655678</v>
      </c>
      <c r="S74" s="8" t="n">
        <f aca="false">S50/0.0546</f>
        <v>15.7875457875458</v>
      </c>
      <c r="T74" s="8" t="n">
        <f aca="false">T50/0.0546</f>
        <v>15.3113553113553</v>
      </c>
      <c r="U74" s="8" t="n">
        <f aca="false">U50/0.0546</f>
        <v>48.5347985347985</v>
      </c>
      <c r="V74" s="8" t="n">
        <f aca="false">V50/0.0546</f>
        <v>6.19047619047619</v>
      </c>
      <c r="W74" s="8" t="n">
        <f aca="false">W50/0.0546</f>
        <v>45.018315018315</v>
      </c>
      <c r="X74" s="8" t="n">
        <f aca="false">X50/0.0546</f>
        <v>25.6043956043956</v>
      </c>
    </row>
    <row r="75" customFormat="false" ht="15" hidden="false" customHeight="false" outlineLevel="0" collapsed="false">
      <c r="A75" s="1" t="s">
        <v>97</v>
      </c>
      <c r="B75" s="8" t="n">
        <f aca="false">B51/0.16</f>
        <v>98.85</v>
      </c>
      <c r="C75" s="8" t="n">
        <f aca="false">C51/0.16</f>
        <v>88.75625</v>
      </c>
      <c r="D75" s="8" t="n">
        <f aca="false">D51/0.16</f>
        <v>4.88125</v>
      </c>
      <c r="E75" s="8" t="n">
        <f aca="false">E51/0.16</f>
        <v>23</v>
      </c>
      <c r="F75" s="8" t="n">
        <f aca="false">F51/0.16</f>
        <v>7.18125</v>
      </c>
      <c r="G75" s="8" t="n">
        <f aca="false">G51/0.16</f>
        <v>11.60625</v>
      </c>
      <c r="H75" s="8" t="n">
        <f aca="false">H51/0.16</f>
        <v>16.65625</v>
      </c>
      <c r="I75" s="8" t="n">
        <f aca="false">I51/0.16</f>
        <v>5.6375</v>
      </c>
      <c r="J75" s="8" t="n">
        <f aca="false">J51/0.16</f>
        <v>19.41875</v>
      </c>
      <c r="K75" s="8" t="n">
        <f aca="false">K51/0.16</f>
        <v>12.1</v>
      </c>
      <c r="L75" s="8" t="n">
        <f aca="false">L51/0.16</f>
        <v>71.1625</v>
      </c>
      <c r="M75" s="8" t="n">
        <f aca="false">M51/0.16</f>
        <v>24.825</v>
      </c>
      <c r="N75" s="8" t="n">
        <f aca="false">N51/0.16</f>
        <v>7.18125</v>
      </c>
      <c r="O75" s="8" t="n">
        <f aca="false">O51/0.16</f>
        <v>4.15</v>
      </c>
      <c r="P75" s="8" t="n">
        <f aca="false">P51/0.16</f>
        <v>17.86875</v>
      </c>
      <c r="Q75" s="8" t="n">
        <f aca="false">Q51/0.16</f>
        <v>4.96875</v>
      </c>
      <c r="R75" s="8" t="n">
        <f aca="false">R51/0.16</f>
        <v>1.275</v>
      </c>
      <c r="S75" s="8" t="n">
        <f aca="false">S51/0.16</f>
        <v>13.3125</v>
      </c>
      <c r="T75" s="8" t="n">
        <f aca="false">T51/0.16</f>
        <v>9.99375</v>
      </c>
      <c r="U75" s="8" t="n">
        <f aca="false">U51/0.16</f>
        <v>34.80625</v>
      </c>
      <c r="V75" s="8" t="n">
        <f aca="false">V51/0.16</f>
        <v>5.15625</v>
      </c>
      <c r="W75" s="8" t="n">
        <f aca="false">W51/0.16</f>
        <v>31.26875</v>
      </c>
      <c r="X75" s="8" t="n">
        <f aca="false">X51/0.16</f>
        <v>18.2125</v>
      </c>
    </row>
    <row r="76" customFormat="false" ht="15" hidden="false" customHeight="false" outlineLevel="0" collapsed="false">
      <c r="A76" s="1" t="s">
        <v>98</v>
      </c>
      <c r="B76" s="8" t="n">
        <f aca="false">B52/0.0247</f>
        <v>63.3198380566802</v>
      </c>
      <c r="C76" s="8" t="n">
        <f aca="false">C52/0.0247</f>
        <v>54.5344129554656</v>
      </c>
      <c r="D76" s="8" t="n">
        <f aca="false">D52/0.0247</f>
        <v>2.38866396761134</v>
      </c>
      <c r="E76" s="8" t="n">
        <f aca="false">E52/0.0247</f>
        <v>12.7125506072874</v>
      </c>
      <c r="F76" s="8" t="n">
        <f aca="false">F52/0.0247</f>
        <v>3.52226720647773</v>
      </c>
      <c r="G76" s="8" t="n">
        <f aca="false">G52/0.0247</f>
        <v>5.50607287449393</v>
      </c>
      <c r="H76" s="8" t="n">
        <f aca="false">H52/0.0247</f>
        <v>8.01619433198381</v>
      </c>
      <c r="I76" s="8" t="n">
        <f aca="false">I52/0.0247</f>
        <v>2.91497975708502</v>
      </c>
      <c r="J76" s="8" t="n">
        <f aca="false">J52/0.0247</f>
        <v>10.0404858299595</v>
      </c>
      <c r="K76" s="8" t="n">
        <f aca="false">K52/0.0247</f>
        <v>5.54655870445344</v>
      </c>
      <c r="L76" s="8" t="n">
        <f aca="false">L52/0.0247</f>
        <v>41.4574898785425</v>
      </c>
      <c r="M76" s="8" t="n">
        <f aca="false">M52/0.0247</f>
        <v>14.0080971659919</v>
      </c>
      <c r="N76" s="8" t="n">
        <f aca="false">N52/0.0247</f>
        <v>3.15789473684211</v>
      </c>
      <c r="O76" s="8" t="n">
        <f aca="false">O52/0.0247</f>
        <v>3.07692307692308</v>
      </c>
      <c r="P76" s="8" t="n">
        <f aca="false">P52/0.0247</f>
        <v>10</v>
      </c>
      <c r="Q76" s="8" t="n">
        <f aca="false">Q52/0.0247</f>
        <v>2.26720647773279</v>
      </c>
      <c r="R76" s="8" t="n">
        <f aca="false">R52/0.0247</f>
        <v>0.809716599190283</v>
      </c>
      <c r="S76" s="8" t="n">
        <f aca="false">S52/0.0247</f>
        <v>7.97570850202429</v>
      </c>
      <c r="T76" s="8" t="n">
        <f aca="false">T52/0.0247</f>
        <v>5.4251012145749</v>
      </c>
      <c r="U76" s="8" t="n">
        <f aca="false">U52/0.0247</f>
        <v>18.0566801619433</v>
      </c>
      <c r="V76" s="8" t="n">
        <f aca="false">V52/0.0247</f>
        <v>2.10526315789474</v>
      </c>
      <c r="W76" s="8" t="n">
        <f aca="false">W52/0.0247</f>
        <v>17.1255060728745</v>
      </c>
      <c r="X76" s="8" t="n">
        <f aca="false">X52/0.0247</f>
        <v>9.63562753036437</v>
      </c>
    </row>
    <row r="77" customFormat="false" ht="15" hidden="false" customHeight="false" outlineLevel="0" collapsed="false">
      <c r="A77" s="1" t="s">
        <v>99</v>
      </c>
      <c r="B77" s="8" t="n">
        <f aca="false">B53/0.161</f>
        <v>38.9689440993789</v>
      </c>
      <c r="C77" s="8" t="n">
        <f aca="false">C53/0.161</f>
        <v>35.1490683229814</v>
      </c>
      <c r="D77" s="8" t="n">
        <f aca="false">D53/0.161</f>
        <v>2.09316770186335</v>
      </c>
      <c r="E77" s="8" t="n">
        <f aca="false">E53/0.161</f>
        <v>8.43478260869565</v>
      </c>
      <c r="F77" s="8" t="n">
        <f aca="false">F53/0.161</f>
        <v>2.82608695652174</v>
      </c>
      <c r="G77" s="8" t="n">
        <f aca="false">G53/0.161</f>
        <v>4.4472049689441</v>
      </c>
      <c r="H77" s="8" t="n">
        <f aca="false">H53/0.161</f>
        <v>6.03105590062112</v>
      </c>
      <c r="I77" s="8" t="n">
        <f aca="false">I53/0.161</f>
        <v>2.52173913043478</v>
      </c>
      <c r="J77" s="8" t="n">
        <f aca="false">J53/0.161</f>
        <v>6.98136645962733</v>
      </c>
      <c r="K77" s="8" t="n">
        <f aca="false">K53/0.161</f>
        <v>4.30434782608696</v>
      </c>
      <c r="L77" s="8" t="n">
        <f aca="false">L53/0.161</f>
        <v>25.6273291925466</v>
      </c>
      <c r="M77" s="8" t="n">
        <f aca="false">M53/0.161</f>
        <v>13.0683229813665</v>
      </c>
      <c r="N77" s="8" t="n">
        <f aca="false">N53/0.161</f>
        <v>3.09937888198758</v>
      </c>
      <c r="O77" s="8" t="n">
        <f aca="false">O53/0.161</f>
        <v>1.97515527950311</v>
      </c>
      <c r="P77" s="8" t="n">
        <f aca="false">P53/0.161</f>
        <v>7.71428571428571</v>
      </c>
      <c r="Q77" s="8" t="n">
        <f aca="false">Q53/0.161</f>
        <v>2.52173913043478</v>
      </c>
      <c r="R77" s="8" t="n">
        <f aca="false">R53/0.161</f>
        <v>0.596273291925466</v>
      </c>
      <c r="S77" s="8" t="n">
        <f aca="false">S53/0.161</f>
        <v>5.98136645962733</v>
      </c>
      <c r="T77" s="8" t="n">
        <f aca="false">T53/0.161</f>
        <v>5.16770186335404</v>
      </c>
      <c r="U77" s="8" t="n">
        <f aca="false">U53/0.161</f>
        <v>11.6894409937888</v>
      </c>
      <c r="V77" s="8" t="n">
        <f aca="false">V53/0.161</f>
        <v>2.19875776397516</v>
      </c>
      <c r="W77" s="8" t="n">
        <f aca="false">W53/0.161</f>
        <v>12.3726708074534</v>
      </c>
      <c r="X77" s="8" t="n">
        <f aca="false">X53/0.161</f>
        <v>7.28571428571429</v>
      </c>
    </row>
    <row r="78" customFormat="false" ht="15" hidden="false" customHeight="false" outlineLevel="0" collapsed="false">
      <c r="A78" s="1" t="s">
        <v>100</v>
      </c>
      <c r="B78" s="8" t="n">
        <f aca="false">B54/0.0246</f>
        <v>26.9105691056911</v>
      </c>
      <c r="C78" s="8" t="n">
        <f aca="false">C54/0.0246</f>
        <v>24.8780487804878</v>
      </c>
      <c r="D78" s="8" t="n">
        <f aca="false">D54/0.0246</f>
        <v>1.34146341463415</v>
      </c>
      <c r="E78" s="8" t="n">
        <f aca="false">E54/0.0246</f>
        <v>5.73170731707317</v>
      </c>
      <c r="F78" s="8" t="n">
        <f aca="false">F54/0.0246</f>
        <v>1.82926829268293</v>
      </c>
      <c r="G78" s="8" t="n">
        <f aca="false">G54/0.0246</f>
        <v>2.52032520325203</v>
      </c>
      <c r="H78" s="8" t="n">
        <f aca="false">H54/0.0246</f>
        <v>4.22764227642276</v>
      </c>
      <c r="I78" s="8" t="n">
        <f aca="false">I54/0.0246</f>
        <v>1.70731707317073</v>
      </c>
      <c r="J78" s="8" t="n">
        <f aca="false">J54/0.0246</f>
        <v>4.55284552845528</v>
      </c>
      <c r="K78" s="8" t="n">
        <f aca="false">K54/0.0246</f>
        <v>2.27642276422764</v>
      </c>
      <c r="L78" s="8" t="n">
        <f aca="false">L54/0.0246</f>
        <v>16.5853658536585</v>
      </c>
      <c r="M78" s="8" t="n">
        <f aca="false">M54/0.0246</f>
        <v>8.13008130081301</v>
      </c>
      <c r="N78" s="8" t="n">
        <f aca="false">N54/0.0246</f>
        <v>1.13821138211382</v>
      </c>
      <c r="O78" s="8" t="n">
        <f aca="false">O54/0.0246</f>
        <v>1.21951219512195</v>
      </c>
      <c r="P78" s="8" t="n">
        <f aca="false">P54/0.0246</f>
        <v>5.56910569105691</v>
      </c>
      <c r="Q78" s="8" t="n">
        <f aca="false">Q54/0.0246</f>
        <v>0.975609756097561</v>
      </c>
      <c r="R78" s="8" t="n">
        <f aca="false">R54/0.0246</f>
        <v>0.365853658536585</v>
      </c>
      <c r="S78" s="8" t="n">
        <f aca="false">S54/0.0246</f>
        <v>3.94308943089431</v>
      </c>
      <c r="T78" s="8" t="n">
        <f aca="false">T54/0.0246</f>
        <v>3.69918699186992</v>
      </c>
      <c r="U78" s="8" t="n">
        <f aca="false">U54/0.0246</f>
        <v>6.42276422764228</v>
      </c>
      <c r="V78" s="8" t="n">
        <f aca="false">V54/0.0246</f>
        <v>0.975609756097561</v>
      </c>
      <c r="W78" s="8" t="n">
        <f aca="false">W54/0.0246</f>
        <v>8.2520325203252</v>
      </c>
      <c r="X78" s="8" t="n">
        <f aca="false">X54/0.0246</f>
        <v>4.63414634146341</v>
      </c>
    </row>
    <row r="79" customFormat="false" ht="15" hidden="false" customHeight="false" outlineLevel="0" collapsed="false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customFormat="false" ht="15" hidden="false" customHeight="false" outlineLevel="0" collapsed="false">
      <c r="A80" s="1" t="s">
        <v>101</v>
      </c>
      <c r="B80" s="8" t="n">
        <f aca="false">B64/B77</f>
        <v>115.430336032841</v>
      </c>
      <c r="C80" s="8" t="n">
        <f aca="false">C64/C77</f>
        <v>110.927909166758</v>
      </c>
      <c r="D80" s="8" t="n">
        <f aca="false">D64/D77</f>
        <v>6217.89905971028</v>
      </c>
      <c r="E80" s="8" t="n">
        <f aca="false">E64/E77</f>
        <v>1093.16431771717</v>
      </c>
      <c r="F80" s="8" t="n">
        <f aca="false">F64/F77</f>
        <v>1285.66192794547</v>
      </c>
      <c r="G80" s="8" t="n">
        <f aca="false">G64/G77</f>
        <v>2912.21743511774</v>
      </c>
      <c r="H80" s="8" t="n">
        <f aca="false">H64/H77</f>
        <v>1248.56277620618</v>
      </c>
      <c r="I80" s="8" t="n">
        <f aca="false">I64/I77</f>
        <v>3948.87712789175</v>
      </c>
      <c r="J80" s="8" t="n">
        <f aca="false">J64/J77</f>
        <v>646.404834301845</v>
      </c>
      <c r="K80" s="8" t="n">
        <f aca="false">K64/K77</f>
        <v>852.913480799557</v>
      </c>
      <c r="L80" s="8" t="n">
        <f aca="false">L64/L77</f>
        <v>802.636193041554</v>
      </c>
      <c r="M80" s="8" t="n">
        <f aca="false">M64/M77</f>
        <v>2514.18175747221</v>
      </c>
      <c r="N80" s="8" t="n">
        <f aca="false">N64/N77</f>
        <v>3350.53248268689</v>
      </c>
      <c r="O80" s="8" t="n">
        <f aca="false">O64/O77</f>
        <v>5005.64180134278</v>
      </c>
      <c r="P80" s="8" t="n">
        <f aca="false">P64/P77</f>
        <v>1674.93733395843</v>
      </c>
      <c r="Q80" s="8" t="n">
        <f aca="false">Q64/Q77</f>
        <v>7818.84213589408</v>
      </c>
      <c r="R80" s="8" t="n">
        <f aca="false">R64/R77</f>
        <v>2133.44106012658</v>
      </c>
      <c r="S80" s="8" t="n">
        <f aca="false">S64/S77</f>
        <v>617.693972335047</v>
      </c>
      <c r="T80" s="8" t="n">
        <f aca="false">T64/T77</f>
        <v>385.248250365141</v>
      </c>
      <c r="U80" s="8" t="n">
        <f aca="false">U64/U77</f>
        <v>361.578435724631</v>
      </c>
      <c r="V80" s="8" t="n">
        <f aca="false">V64/V77</f>
        <v>2198.01326610885</v>
      </c>
      <c r="W80" s="8" t="n">
        <f aca="false">W64/W77</f>
        <v>240.232063274194</v>
      </c>
      <c r="X80" s="8" t="n">
        <f aca="false">X64/X77</f>
        <v>535.65202283445</v>
      </c>
    </row>
    <row r="81" customFormat="false" ht="15" hidden="false" customHeight="false" outlineLevel="0" collapsed="false">
      <c r="A81" s="12" t="s">
        <v>102</v>
      </c>
      <c r="B81" s="5" t="n">
        <f aca="false">B65/((B64+B66)/2)</f>
        <v>0.919171463613646</v>
      </c>
      <c r="C81" s="5" t="n">
        <f aca="false">C65/((C64+C66)/2)</f>
        <v>0.921392175209463</v>
      </c>
      <c r="D81" s="5" t="n">
        <f aca="false">D65/((D64+D66)/2)</f>
        <v>0.626753207724804</v>
      </c>
      <c r="E81" s="5" t="n">
        <f aca="false">E65/((E64+E66)/2)</f>
        <v>0.734200926980798</v>
      </c>
      <c r="F81" s="5" t="n">
        <f aca="false">F65/((F64+F66)/2)</f>
        <v>0.899970362194813</v>
      </c>
      <c r="G81" s="5" t="n">
        <f aca="false">G65/((G64+G66)/2)</f>
        <v>0.807793442375519</v>
      </c>
      <c r="H81" s="5" t="n">
        <f aca="false">H65/((H64+H66)/2)</f>
        <v>0.881277809785418</v>
      </c>
      <c r="I81" s="5" t="n">
        <f aca="false">I65/((I64+I66)/2)</f>
        <v>0.703240985853372</v>
      </c>
      <c r="J81" s="5" t="n">
        <f aca="false">J65/((J64+J66)/2)</f>
        <v>0.915653003436639</v>
      </c>
      <c r="K81" s="5" t="n">
        <f aca="false">K65/((K64+K66)/2)</f>
        <v>0.958352686303698</v>
      </c>
      <c r="L81" s="5" t="n">
        <f aca="false">L65/((L64+L66)/2)</f>
        <v>0.645424890160756</v>
      </c>
      <c r="M81" s="5" t="n">
        <f aca="false">M65/((M64+M66)/2)</f>
        <v>0.651644647255042</v>
      </c>
      <c r="N81" s="5" t="n">
        <f aca="false">N65/((N64+N66)/2)</f>
        <v>0.711698911231863</v>
      </c>
      <c r="O81" s="5" t="n">
        <f aca="false">O65/((O64+O66)/2)</f>
        <v>0.676968891760163</v>
      </c>
      <c r="P81" s="5" t="n">
        <f aca="false">P65/((P64+P66)/2)</f>
        <v>0.677593335863373</v>
      </c>
      <c r="Q81" s="5" t="n">
        <f aca="false">Q65/((Q64+Q66)/2)</f>
        <v>0.616169998958496</v>
      </c>
      <c r="R81" s="5" t="n">
        <f aca="false">R65/((R64+R66)/2)</f>
        <v>0.73611120977933</v>
      </c>
      <c r="S81" s="5" t="n">
        <f aca="false">S65/((S64+S66)/2)</f>
        <v>0.923034600243604</v>
      </c>
      <c r="T81" s="5" t="n">
        <f aca="false">T65/((T64+T66)/2)</f>
        <v>0.873460376173093</v>
      </c>
      <c r="U81" s="5" t="n">
        <f aca="false">U65/((U64+U66)/2)</f>
        <v>0.956993720521134</v>
      </c>
      <c r="V81" s="5" t="n">
        <f aca="false">V65/((V64+V66)/2)</f>
        <v>0.98615439193121</v>
      </c>
      <c r="W81" s="5" t="n">
        <f aca="false">W65/((W64+W66)/2)</f>
        <v>0.963576835231649</v>
      </c>
      <c r="X81" s="5" t="n">
        <f aca="false">X65/((X64+X66)/2)</f>
        <v>0.977214102863673</v>
      </c>
    </row>
    <row r="82" customFormat="false" ht="15" hidden="false" customHeight="false" outlineLevel="0" collapsed="false">
      <c r="A82" s="12" t="s">
        <v>103</v>
      </c>
      <c r="B82" s="5" t="n">
        <f aca="false">B69/((B68+B70)/2)</f>
        <v>0.942352379263748</v>
      </c>
      <c r="C82" s="5" t="n">
        <f aca="false">C69/((C68+C70)/2)</f>
        <v>0.955888868543426</v>
      </c>
      <c r="D82" s="5" t="n">
        <f aca="false">D69/((D68+D70)/2)</f>
        <v>0.946775578693607</v>
      </c>
      <c r="E82" s="5" t="n">
        <f aca="false">E69/((E68+E70)/2)</f>
        <v>1.07160524232962</v>
      </c>
      <c r="F82" s="5" t="n">
        <f aca="false">F69/((F68+F70)/2)</f>
        <v>1.14520818561972</v>
      </c>
      <c r="G82" s="5" t="n">
        <f aca="false">G69/((G68+G70)/2)</f>
        <v>1.14936504514753</v>
      </c>
      <c r="H82" s="5" t="n">
        <f aca="false">H69/((H68+H70)/2)</f>
        <v>1.21876812919065</v>
      </c>
      <c r="I82" s="5" t="n">
        <f aca="false">I69/((I68+I70)/2)</f>
        <v>1.58988527575329</v>
      </c>
      <c r="J82" s="5" t="n">
        <f aca="false">J69/((J68+J70)/2)</f>
        <v>1.18553872377456</v>
      </c>
      <c r="K82" s="5" t="n">
        <f aca="false">K69/((K68+K70)/2)</f>
        <v>1.23673846979472</v>
      </c>
      <c r="L82" s="5" t="n">
        <f aca="false">L69/((L68+L70)/2)</f>
        <v>1.22304325762286</v>
      </c>
      <c r="M82" s="5" t="n">
        <f aca="false">M69/((M68+M70)/2)</f>
        <v>1.00335746765463</v>
      </c>
      <c r="N82" s="5" t="n">
        <f aca="false">N69/((N68+N70)/2)</f>
        <v>1.41031493841844</v>
      </c>
      <c r="O82" s="5" t="n">
        <f aca="false">O69/((O68+O70)/2)</f>
        <v>1.37344484492256</v>
      </c>
      <c r="P82" s="5" t="n">
        <f aca="false">P69/((P68+P70)/2)</f>
        <v>1.06115825598064</v>
      </c>
      <c r="Q82" s="5" t="n">
        <f aca="false">Q69/((Q68+Q70)/2)</f>
        <v>1.15722164629284</v>
      </c>
      <c r="R82" s="5" t="n">
        <f aca="false">R69/((R68+R70)/2)</f>
        <v>0.855532067852812</v>
      </c>
      <c r="S82" s="5" t="n">
        <f aca="false">S69/((S68+S70)/2)</f>
        <v>1.37734358768381</v>
      </c>
      <c r="T82" s="5" t="n">
        <f aca="false">T69/((T68+T70)/2)</f>
        <v>1.70289073202389</v>
      </c>
      <c r="U82" s="5" t="n">
        <f aca="false">U69/((U68+U70)/2)</f>
        <v>1.00461590062633</v>
      </c>
      <c r="V82" s="5" t="n">
        <f aca="false">V69/((V68+V70)/2)</f>
        <v>1.34393426816179</v>
      </c>
      <c r="W82" s="5" t="n">
        <f aca="false">W69/((W68+W70)/2)</f>
        <v>0.887674127289061</v>
      </c>
      <c r="X82" s="5" t="n">
        <f aca="false">X69/((X68+X70)/2)</f>
        <v>1.03111373165751</v>
      </c>
    </row>
    <row r="83" customFormat="false" ht="15" hidden="false" customHeight="false" outlineLevel="0" collapsed="false">
      <c r="A83" s="12" t="s">
        <v>104</v>
      </c>
      <c r="B83" s="5" t="n">
        <f aca="false">B73/(B72*0.25+B74*0.75)</f>
        <v>0.822431609124594</v>
      </c>
      <c r="C83" s="5" t="n">
        <f aca="false">C73/(C72*0.25+C74*0.75)</f>
        <v>0.770479182929363</v>
      </c>
      <c r="D83" s="5" t="n">
        <f aca="false">D73/(D72*0.25+D74*0.75)</f>
        <v>0.721190585441769</v>
      </c>
      <c r="E83" s="5" t="n">
        <f aca="false">E73/(E72*0.25+E74*0.75)</f>
        <v>0.80857481202055</v>
      </c>
      <c r="F83" s="5" t="n">
        <f aca="false">F73/(F72*0.25+F74*0.75)</f>
        <v>0.631303106190864</v>
      </c>
      <c r="G83" s="5" t="n">
        <f aca="false">G73/(G72*0.25+G74*0.75)</f>
        <v>0.694641976028449</v>
      </c>
      <c r="H83" s="5" t="n">
        <f aca="false">H73/(H72*0.25+H74*0.75)</f>
        <v>0.621613549244921</v>
      </c>
      <c r="I83" s="5" t="n">
        <f aca="false">I73/(I72*0.25+I74*0.75)</f>
        <v>0.654215290618893</v>
      </c>
      <c r="J83" s="5" t="n">
        <f aca="false">J73/(J72*0.25+J74*0.75)</f>
        <v>0.722483460421457</v>
      </c>
      <c r="K83" s="5" t="n">
        <f aca="false">K73/(K72*0.25+K74*0.75)</f>
        <v>0.763137462926347</v>
      </c>
      <c r="L83" s="5" t="n">
        <f aca="false">L73/(L72*0.25+L74*0.75)</f>
        <v>0.736168193246908</v>
      </c>
      <c r="M83" s="5" t="n">
        <f aca="false">M73/(M72*0.25+M74*0.75)</f>
        <v>0.751038292789738</v>
      </c>
      <c r="N83" s="5" t="n">
        <f aca="false">N73/(N72*0.25+N74*0.75)</f>
        <v>0.737810132114924</v>
      </c>
      <c r="O83" s="5" t="n">
        <f aca="false">O73/(O72*0.25+O74*0.75)</f>
        <v>0.65242847130656</v>
      </c>
      <c r="P83" s="5" t="n">
        <f aca="false">P73/(P72*0.25+P74*0.75)</f>
        <v>0.696745790843965</v>
      </c>
      <c r="Q83" s="5" t="n">
        <f aca="false">Q73/(Q72*0.25+Q74*0.75)</f>
        <v>0.47399241163383</v>
      </c>
      <c r="R83" s="5" t="n">
        <f aca="false">R73/(R72*0.25+R74*0.75)</f>
        <v>0.841929103601572</v>
      </c>
      <c r="S83" s="5" t="n">
        <f aca="false">S73/(S72*0.25+S74*0.75)</f>
        <v>0.697143765048446</v>
      </c>
      <c r="T83" s="5" t="n">
        <f aca="false">T73/(T72*0.25+T74*0.75)</f>
        <v>0.594802081461096</v>
      </c>
      <c r="U83" s="5" t="n">
        <f aca="false">U73/(U72*0.25+U74*0.75)</f>
        <v>0.677308015339133</v>
      </c>
      <c r="V83" s="5" t="n">
        <f aca="false">V73/(V72*0.25+V74*0.75)</f>
        <v>0.652812644940931</v>
      </c>
      <c r="W83" s="5" t="n">
        <f aca="false">W73/(W72*0.25+W74*0.75)</f>
        <v>0.650879827148585</v>
      </c>
      <c r="X83" s="5" t="n">
        <f aca="false">X73/(X72*0.25+X74*0.75)</f>
        <v>0.651087372688366</v>
      </c>
    </row>
    <row r="88" customFormat="false" ht="15" hidden="false" customHeight="false" outlineLevel="0" collapsed="false">
      <c r="A88" s="0"/>
    </row>
    <row r="89" customFormat="false" ht="15" hidden="false" customHeight="false" outlineLevel="0" collapsed="false">
      <c r="A89" s="0"/>
    </row>
    <row r="90" customFormat="false" ht="15" hidden="false" customHeight="false" outlineLevel="0" collapsed="false">
      <c r="A90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LibreOffice/26.2.2.2$Windows_X86_64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2026-05-05T20:28:27Z</dcterms:created>
  <dc:creator>Козлов Е.Н.</dc:creator>
  <dc:description/>
  <dc:language>ru-RU</dc:language>
  <cp:lastModifiedBy>Козлов Е.Н.</cp:lastModifiedBy>
  <dcterms:modified xsi:type="dcterms:W3CDTF">2026-09-19T18:30:05Z</dcterms:modified>
  <cp:revision>6</cp:revision>
  <dc:subject/>
  <dc:title/>
</cp:coreProperties>
</file>